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2025\SECRETARIA DE GOVERNO - SEGOV\HABITAÇÃO\Loteamento Frigorífico\PRONTOS\ORÇAMENTO\"/>
    </mc:Choice>
  </mc:AlternateContent>
  <bookViews>
    <workbookView xWindow="-105" yWindow="-105" windowWidth="23250" windowHeight="12450" activeTab="1"/>
  </bookViews>
  <sheets>
    <sheet name="ITENS DE MAIOR RELEVÂNCIA 50%" sheetId="5" r:id="rId1"/>
    <sheet name="ITENS DE MAIOR RELEVÂNCIA ATUAL" sheetId="4" r:id="rId2"/>
  </sheets>
  <externalReferences>
    <externalReference r:id="rId3"/>
  </externalReferences>
  <definedNames>
    <definedName name="_xlnm.Print_Area" localSheetId="0">'ITENS DE MAIOR RELEVÂNCIA 50%'!$A$1:$E$15</definedName>
    <definedName name="ListaTgov.Unidades" localSheetId="0">#REF!</definedName>
    <definedName name="ListaTgov.Unidades">#REF!</definedName>
    <definedName name="ORÇAMENTO.BancoRef" localSheetId="0">'ITENS DE MAIOR RELEVÂNCIA 50%'!$F$8</definedName>
    <definedName name="ORÇAMENTO.BancoRef">'ITENS DE MAIOR RELEVÂNCIA ATUAL'!$F$8</definedName>
    <definedName name="REFERENCIA.Descricao" localSheetId="0">IF(ISNUMBER('ITENS DE MAIOR RELEVÂNCIA 50%'!$AF1),OFFSET(INDIRECT('ITENS DE MAIOR RELEVÂNCIA 50%'!ORÇAMENTO.BancoRef),'ITENS DE MAIOR RELEVÂNCIA 50%'!$AF1-1,3,1),'ITENS DE MAIOR RELEVÂNCIA 50%'!$AF1)</definedName>
    <definedName name="REFERENCIA.Descricao">IF(ISNUMBER('ITENS DE MAIOR RELEVÂNCIA ATUAL'!$AF1),OFFSET(INDIRECT(ORÇAMENTO.BancoRef),'ITENS DE MAIOR RELEVÂNCIA ATUAL'!$AF1-1,3,1),'ITENS DE MAIOR RELEVÂNCIA ATUAL'!$AF1)</definedName>
    <definedName name="REFERENCIA.Unidade" localSheetId="0">IF(ISNUMBER('ITENS DE MAIOR RELEVÂNCIA 50%'!$AF1),OFFSET(INDIRECT('ITENS DE MAIOR RELEVÂNCIA 50%'!ORÇAMENTO.BancoRef),'ITENS DE MAIOR RELEVÂNCIA 50%'!$AF1-1,4,1),"-")</definedName>
    <definedName name="REFERENCIA.Unidade">IF(ISNUMBER('ITENS DE MAIOR RELEVÂNCIA ATUAL'!$AF1),OFFSET(INDIRECT(ORÇAMENTO.BancoRef),'ITENS DE MAIOR RELEVÂNCIA ATUAL'!$AF1-1,4,1),"-")</definedName>
    <definedName name="sss">INDEX([1]IMAGENS!$B$1:$B$18,MATCH([1]DADOS!$D$8,[1]IMAGENS!$A$1:$A$18,0))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5" i="5" l="1"/>
  <c r="E14" i="5"/>
  <c r="E13" i="5"/>
  <c r="E12" i="5"/>
  <c r="C15" i="5" l="1"/>
  <c r="B14" i="4"/>
  <c r="C14" i="4"/>
  <c r="C14" i="4" a="1"/>
  <c r="C14" i="5"/>
  <c r="C14" i="5" a="1"/>
  <c r="B14" i="5"/>
  <c r="C13" i="4"/>
  <c r="C12" i="4"/>
  <c r="C12" i="5"/>
  <c r="C12" i="5" a="1"/>
  <c r="B12" i="5"/>
  <c r="C13" i="4" a="1"/>
  <c r="C15" i="4"/>
  <c r="C15" i="4" a="1"/>
  <c r="C12" i="4" a="1"/>
  <c r="B12" i="4"/>
  <c r="C13" i="5"/>
  <c r="C13" i="5" a="1"/>
  <c r="C15" i="5" a="1"/>
</calcChain>
</file>

<file path=xl/sharedStrings.xml><?xml version="1.0" encoding="utf-8"?>
<sst xmlns="http://schemas.openxmlformats.org/spreadsheetml/2006/main" count="52" uniqueCount="23">
  <si>
    <t>GOVERNO DO ESTADO DE MATO GROSSO DO SUL</t>
  </si>
  <si>
    <t>ITENS DE MAIOR RELEVÂNCIA</t>
  </si>
  <si>
    <t>OBJETO:</t>
  </si>
  <si>
    <t>RESPONSÁVEL ORÇAMENTO</t>
  </si>
  <si>
    <t>LOCAL:</t>
  </si>
  <si>
    <t>SIST./REF.:</t>
  </si>
  <si>
    <t>ITEM</t>
  </si>
  <si>
    <t>DESCRIÇÃO</t>
  </si>
  <si>
    <t>UNIDADE</t>
  </si>
  <si>
    <t>QUANTIDADE</t>
  </si>
  <si>
    <t xml:space="preserve"> </t>
  </si>
  <si>
    <t>SIDROLÂNDIA - MS</t>
  </si>
  <si>
    <t>PREFEITURA MUNICIPAL DE SIDROLÂNDIA</t>
  </si>
  <si>
    <t xml:space="preserve">BDI S/ DES: </t>
  </si>
  <si>
    <t>MUNICÍPIO:</t>
  </si>
  <si>
    <t>M2</t>
  </si>
  <si>
    <t>SECRETARIA MUNICIPAL DE GOVERNO E DESBUROCRATIZAÇÃO (SEGOV)</t>
  </si>
  <si>
    <t xml:space="preserve">Construção de 40 unidades habitacionais por meio do Programa Minha Casa, Minha Vida, Fundo Nacional de Habitação de Interesse Social - MCMV FNHIS Sub 50. </t>
  </si>
  <si>
    <t xml:space="preserve">Área de Domínio Público Municipal, localizada entre a extensão da rua Shoychi Arakaki e o Corredor Existente que dá acesso ao Frigorífico Balbinos, no bairro Jardim Paraíso II, no município de Sidrolândia/MS. </t>
  </si>
  <si>
    <t xml:space="preserve"> SINAPI (JULHO/2025)</t>
  </si>
  <si>
    <t xml:space="preserve">
___________________________Marcel Theodoro Barcellos
CREA/MS 70412/D</t>
  </si>
  <si>
    <t>1.5.0.1</t>
  </si>
  <si>
    <t>2.1..0.6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</si>
</sst>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Arial"/>
      <family val="1"/>
    </font>
    <font>
      <sz val="11"/>
      <name val="Arial"/>
      <family val="1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2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justify" vertical="center" wrapText="1"/>
    </xf>
    <xf numFmtId="0" fontId="7" fillId="3" borderId="1" xfId="0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vertical="center" wrapText="1"/>
    </xf>
    <xf numFmtId="49" fontId="6" fillId="2" borderId="1" xfId="0" applyNumberFormat="1" applyFont="1" applyFill="1" applyBorder="1" applyAlignment="1">
      <alignment vertical="center"/>
    </xf>
    <xf numFmtId="10" fontId="6" fillId="2" borderId="1" xfId="1" applyNumberFormat="1" applyFont="1" applyFill="1" applyBorder="1" applyAlignment="1" applyProtection="1">
      <alignment horizontal="lef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orcentagem" xfId="1" builtinId="5"/>
  </cellStyles>
  <dxfs count="16">
    <dxf>
      <font>
        <strike val="0"/>
        <outline val="0"/>
        <shadow val="0"/>
        <u val="none"/>
        <vertAlign val="baseline"/>
        <sz val="12"/>
        <name val="Arial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vertical="center" textRotation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name val="Arial"/>
        <scheme val="none"/>
      </font>
      <alignment vertical="center" textRotation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114300</xdr:rowOff>
    </xdr:from>
    <xdr:to>
      <xdr:col>2</xdr:col>
      <xdr:colOff>1744350</xdr:colOff>
      <xdr:row>4</xdr:row>
      <xdr:rowOff>28575</xdr:rowOff>
    </xdr:to>
    <xdr:pic>
      <xdr:nvPicPr>
        <xdr:cNvPr id="2" name="Imagem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9" b="22017"/>
        <a:stretch/>
      </xdr:blipFill>
      <xdr:spPr>
        <a:xfrm>
          <a:off x="219075" y="114300"/>
          <a:ext cx="3211200" cy="885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114300</xdr:rowOff>
    </xdr:from>
    <xdr:to>
      <xdr:col>2</xdr:col>
      <xdr:colOff>1744350</xdr:colOff>
      <xdr:row>4</xdr:row>
      <xdr:rowOff>28575</xdr:rowOff>
    </xdr:to>
    <xdr:pic>
      <xdr:nvPicPr>
        <xdr:cNvPr id="2" name="Imagem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9" b="22017"/>
        <a:stretch/>
      </xdr:blipFill>
      <xdr:spPr>
        <a:xfrm>
          <a:off x="219075" y="114300"/>
          <a:ext cx="3211200" cy="8858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BS%20SIDROL&#194;NDIA/MALVINAS/ATUALIZADO/LICITA&#199;&#195;O/PLANILHA%20OR&#199;AMENT&#193;RIA/SID-2024-REFORMA%20POSTO%20MALVINAS-PLA-R00%20S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AGENS"/>
      <sheetName val="REFERENCIA"/>
      <sheetName val="DADOS"/>
      <sheetName val="CHECK-LIST"/>
      <sheetName val="QUADRO RESUMO"/>
      <sheetName val="RELEVÂNCIA"/>
      <sheetName val="ORÇAMENTO_DES"/>
      <sheetName val="GASES MEDICINAIS"/>
      <sheetName val="MEMORIA DE CALCULO AT"/>
      <sheetName val="BANCO DADOS ARQ"/>
      <sheetName val="COTAÇÕE"/>
      <sheetName val="COMPOSIÇÃO"/>
      <sheetName val="COTAÇÕES"/>
      <sheetName val="CRONOGRAMA DES"/>
      <sheetName val="COTAÇÕES XXX"/>
      <sheetName val="CRONOGRAMA S DES"/>
      <sheetName val="BDI C DES "/>
      <sheetName val="BDI S DES"/>
    </sheetNames>
    <sheetDataSet>
      <sheetData sheetId="0">
        <row r="1">
          <cell r="A1" t="str">
            <v>PREFEITURA MUNICIPAL DE ANASTÁCIO</v>
          </cell>
        </row>
        <row r="2">
          <cell r="A2" t="str">
            <v>PREFEITURA MUNICIPAL DE BANDEIRANTES</v>
          </cell>
        </row>
        <row r="3">
          <cell r="A3" t="str">
            <v>PREFEITURA MUNICIPAL DE BODOQUENA</v>
          </cell>
        </row>
        <row r="4">
          <cell r="A4" t="str">
            <v>PREFEITURA MUNICIPAL DE ELDORADO</v>
          </cell>
        </row>
        <row r="5">
          <cell r="A5" t="str">
            <v>PREFEITURA MUNICIPAL DE NOVA ALVORADA DO SUL</v>
          </cell>
        </row>
        <row r="6">
          <cell r="A6" t="str">
            <v>PREFEITURA MUNICIPAL DE PORTO MURTINHO</v>
          </cell>
        </row>
        <row r="7">
          <cell r="A7" t="str">
            <v>PREFEITURA MUNICIPAL DE NAVIRAÍ</v>
          </cell>
        </row>
        <row r="8">
          <cell r="A8" t="str">
            <v>PREFEITURA MUNICIPAL DE ÁGUA CLARA</v>
          </cell>
        </row>
        <row r="9">
          <cell r="A9" t="str">
            <v>PREFEITURA MUNICIPAL DE CAARAPÓ</v>
          </cell>
        </row>
        <row r="10">
          <cell r="A10" t="str">
            <v>PREFEITURA MUNICIPAL DE JARAGUARI</v>
          </cell>
        </row>
        <row r="11">
          <cell r="A11" t="str">
            <v>PREFEITURA MUNICIPAL DE JARDIM</v>
          </cell>
        </row>
        <row r="12">
          <cell r="A12" t="str">
            <v>PREFEITURA MUNICIPAL DE RIBAS DO RIO PARDO</v>
          </cell>
        </row>
        <row r="13">
          <cell r="A13" t="str">
            <v>PREFEITURA MUNICIPAL DE SELVÍRIA</v>
          </cell>
        </row>
        <row r="14">
          <cell r="A14" t="str">
            <v>PREFEITURA MUNICIPAL DE SÃO GABRIEL DO OESTE</v>
          </cell>
        </row>
        <row r="15">
          <cell r="A15" t="str">
            <v>PREFEITURA MUNICIPAL DE MIRANDA</v>
          </cell>
        </row>
        <row r="16">
          <cell r="A16" t="str">
            <v>PREFEITURA MUNICIPAL DE SANTA RITA DO PARDO</v>
          </cell>
        </row>
        <row r="17">
          <cell r="A17" t="str">
            <v>PREFEITURA MUNICIPAL DE SIDROLANDIA</v>
          </cell>
        </row>
        <row r="18">
          <cell r="A18" t="str">
            <v>PREFEITURA MUNICIPAL DE IVINHEMA</v>
          </cell>
        </row>
      </sheetData>
      <sheetData sheetId="1" refreshError="1"/>
      <sheetData sheetId="2">
        <row r="8">
          <cell r="D8" t="str">
            <v>PREFEITURA MUNICIPAL DE SIDROLANDIA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ables/table1.xml><?xml version="1.0" encoding="utf-8"?>
<table xmlns="http://schemas.openxmlformats.org/spreadsheetml/2006/main" id="1" name="Tabela3232" displayName="Tabela3232" ref="B11:E15" totalsRowShown="0" headerRowDxfId="15" dataDxfId="13" headerRowBorderDxfId="14" tableBorderDxfId="12">
  <autoFilter ref="B11:E15"/>
  <tableColumns count="4">
    <tableColumn id="1" name="ITEM" dataDxfId="11"/>
    <tableColumn id="6" name="DESCRIÇÃO" dataDxfId="10">
      <calculatedColumnFormula array="1">IF($C12="S",REFERENCIA.Descricao,"(digite a descrição aqui)")</calculatedColumnFormula>
    </tableColumn>
    <tableColumn id="7" name="UNIDADE" dataDxfId="9"/>
    <tableColumn id="8" name="QUANTIDADE" dataDxfId="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ela323" displayName="Tabela323" ref="B11:E15" totalsRowShown="0" headerRowDxfId="7" dataDxfId="5" headerRowBorderDxfId="6" tableBorderDxfId="4">
  <autoFilter ref="B11:E15"/>
  <tableColumns count="4">
    <tableColumn id="1" name="ITEM" dataDxfId="3"/>
    <tableColumn id="6" name="DESCRIÇÃO" dataDxfId="2"/>
    <tableColumn id="7" name="UNIDADE" dataDxfId="1"/>
    <tableColumn id="8" name="QUANTIDAD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16"/>
  <sheetViews>
    <sheetView showGridLines="0" view="pageLayout" topLeftCell="A4" zoomScaleNormal="69" workbookViewId="0">
      <selection activeCell="E14" sqref="E14"/>
    </sheetView>
  </sheetViews>
  <sheetFormatPr defaultColWidth="9" defaultRowHeight="14.25" x14ac:dyDescent="0.2"/>
  <cols>
    <col min="1" max="1" width="2.25" style="3" customWidth="1"/>
    <col min="2" max="2" width="19.875" style="3" customWidth="1"/>
    <col min="3" max="3" width="97.625" style="3" customWidth="1"/>
    <col min="4" max="5" width="12.75" style="3" customWidth="1"/>
    <col min="6" max="16384" width="9" style="3"/>
  </cols>
  <sheetData>
    <row r="1" spans="2:8" ht="11.25" customHeight="1" x14ac:dyDescent="0.2"/>
    <row r="2" spans="2:8" ht="21.75" customHeight="1" x14ac:dyDescent="0.2">
      <c r="B2" s="24"/>
      <c r="C2" s="27" t="s">
        <v>0</v>
      </c>
      <c r="D2" s="27"/>
      <c r="E2" s="28"/>
    </row>
    <row r="3" spans="2:8" ht="21.75" customHeight="1" x14ac:dyDescent="0.2">
      <c r="B3" s="25"/>
      <c r="C3" s="29" t="s">
        <v>12</v>
      </c>
      <c r="D3" s="29"/>
      <c r="E3" s="30"/>
    </row>
    <row r="4" spans="2:8" ht="21.75" customHeight="1" x14ac:dyDescent="0.2">
      <c r="B4" s="26"/>
      <c r="C4" s="31" t="s">
        <v>16</v>
      </c>
      <c r="D4" s="31"/>
      <c r="E4" s="32"/>
    </row>
    <row r="5" spans="2:8" ht="18" customHeight="1" x14ac:dyDescent="0.2">
      <c r="B5" s="33" t="s">
        <v>1</v>
      </c>
      <c r="C5" s="34"/>
      <c r="D5" s="34"/>
      <c r="E5" s="35"/>
    </row>
    <row r="6" spans="2:8" ht="36.75" customHeight="1" x14ac:dyDescent="0.2">
      <c r="B6" s="17" t="s">
        <v>2</v>
      </c>
      <c r="C6" s="14" t="s">
        <v>17</v>
      </c>
      <c r="D6" s="36" t="s">
        <v>3</v>
      </c>
      <c r="E6" s="36"/>
    </row>
    <row r="7" spans="2:8" ht="24" customHeight="1" x14ac:dyDescent="0.2">
      <c r="B7" s="17" t="s">
        <v>14</v>
      </c>
      <c r="C7" s="15" t="s">
        <v>11</v>
      </c>
      <c r="D7" s="18" t="s">
        <v>20</v>
      </c>
      <c r="E7" s="19"/>
    </row>
    <row r="8" spans="2:8" ht="36.75" customHeight="1" x14ac:dyDescent="0.2">
      <c r="B8" s="17" t="s">
        <v>4</v>
      </c>
      <c r="C8" s="7" t="s">
        <v>18</v>
      </c>
      <c r="D8" s="20"/>
      <c r="E8" s="21"/>
    </row>
    <row r="9" spans="2:8" ht="24" customHeight="1" x14ac:dyDescent="0.2">
      <c r="B9" s="17" t="s">
        <v>13</v>
      </c>
      <c r="C9" s="16">
        <v>0.25</v>
      </c>
      <c r="D9" s="20"/>
      <c r="E9" s="21"/>
    </row>
    <row r="10" spans="2:8" ht="24" customHeight="1" x14ac:dyDescent="0.2">
      <c r="B10" s="1" t="s">
        <v>5</v>
      </c>
      <c r="C10" s="2" t="s">
        <v>19</v>
      </c>
      <c r="D10" s="22"/>
      <c r="E10" s="23"/>
    </row>
    <row r="11" spans="2:8" ht="24" customHeight="1" x14ac:dyDescent="0.2">
      <c r="B11" s="6" t="s">
        <v>6</v>
      </c>
      <c r="C11" s="6" t="s">
        <v>7</v>
      </c>
      <c r="D11" s="6" t="s">
        <v>8</v>
      </c>
      <c r="E11" s="6" t="s">
        <v>9</v>
      </c>
      <c r="H11" s="3" t="s">
        <v>10</v>
      </c>
    </row>
    <row r="12" spans="2:8" ht="39.75" customHeight="1" x14ac:dyDescent="0.2">
      <c r="B12" s="8" t="str">
        <f t="shared" ref="B12" ca="1" si="0">IF(OR($C12=0,$L12=""),"-",CONCATENATE(#REF!&amp;".",IF(AND($A$5&gt;=2,$C12&gt;=2),#REF!&amp;".",""),IF(AND($A$5&gt;=3,$C12&gt;=3),#REF!&amp;".",""),IF(AND($A$5&gt;=4,$C12&gt;=4),#REF!&amp;".",""),IF($C12="S",#REF!&amp;".","")))</f>
        <v>1.4.0.1.</v>
      </c>
      <c r="C12" s="9" t="str">
        <f t="array" aca="1" ref="C12" ca="1">IF($C12="S",REFERENCIA.Descricao,"(digite a descrição aqui)")</f>
        <v>FABRICAÇÃO, MONTAGEM E DESMONTAGEM DE FÔRMA PARA PILARES E VIGAS, EM MADEIRA SERRADA, E=25 MM, 4 UTILIZAÇÕES</v>
      </c>
      <c r="D12" s="10" t="s">
        <v>15</v>
      </c>
      <c r="E12" s="11">
        <f>1607.2/2</f>
        <v>803.6</v>
      </c>
    </row>
    <row r="13" spans="2:8" ht="39.75" customHeight="1" x14ac:dyDescent="0.2">
      <c r="B13" s="8" t="s">
        <v>21</v>
      </c>
      <c r="C13" s="9" t="str">
        <f t="array" aca="1" ref="C13" ca="1">IF($C13="S",REFERENCIA.Descricao,"(digite a descrição aqui)")</f>
        <v>ALVENARIA DE VEDAÇÃO DE BLOCOS CERÂMICOS FURADOS NA HORIZONTAL DE 9X19X19 CM (ESPESSURA 9 CM) E ARGAMASSA DE ASSENTAMENTO COM PREPARO EM BETONEIRA. AF_12/2021</v>
      </c>
      <c r="D13" s="10" t="s">
        <v>15</v>
      </c>
      <c r="E13" s="12">
        <f>4258.4/2</f>
        <v>2129.1999999999998</v>
      </c>
    </row>
    <row r="14" spans="2:8" ht="39.75" customHeight="1" x14ac:dyDescent="0.2">
      <c r="B14" s="8" t="str">
        <f t="shared" ref="B14" ca="1" si="1">IF(OR($C14=0,$L14=""),"-",CONCATENATE(#REF!&amp;".",IF(AND($A$5&gt;=2,$C14&gt;=2),#REF!&amp;".",""),IF(AND($A$5&gt;=3,$C14&gt;=3),#REF!&amp;".",""),IF(AND($A$5&gt;=4,$C14&gt;=4),#REF!&amp;".",""),IF($C14="S",#REF!&amp;".","")))</f>
        <v>1.6.0.2.</v>
      </c>
      <c r="C14" s="9" t="str">
        <f t="array" aca="1" ref="C14" ca="1">IF($C14="S",REFERENCIA.Descricao,"(digite a descrição aqui)")</f>
        <v>TRAMA DE MADEIRA COMPOSTA POR RIPAS, CAIBROS E TERÇAS PARA TELHADOS DE ATÉ 2 ÁGUAS PARA TELHA DE ENCAIXE DE CERÂMICA OU DE CONCRETO, INCLUSO TRANSPORTE VERTICAL. AF_07/2019</v>
      </c>
      <c r="D14" s="13" t="s">
        <v>15</v>
      </c>
      <c r="E14" s="12">
        <f>2989.6/2</f>
        <v>1494.8</v>
      </c>
    </row>
    <row r="15" spans="2:8" ht="39" customHeight="1" x14ac:dyDescent="0.2">
      <c r="B15" s="8" t="s">
        <v>22</v>
      </c>
      <c r="C15" s="9" t="str">
        <f t="array" aca="1" ref="C15" ca="1">IF($C15="S",REFERENCIA.Descricao,"(digite a descrição aqui)")</f>
        <v>PAVIMENTO COM TRATAMENTO SUPERFICIAL DUPLO, COM EMULSÃO ASFÁLTICA RR-2C, COM CAPA SELANTE. AF_01/2020</v>
      </c>
      <c r="D15" s="13" t="s">
        <v>15</v>
      </c>
      <c r="E15" s="12">
        <f>4008.74/2</f>
        <v>2004.37</v>
      </c>
    </row>
    <row r="16" spans="2:8" x14ac:dyDescent="0.2">
      <c r="B16" s="4"/>
    </row>
  </sheetData>
  <mergeCells count="7">
    <mergeCell ref="D7:E10"/>
    <mergeCell ref="B2:B4"/>
    <mergeCell ref="C2:E2"/>
    <mergeCell ref="C3:E3"/>
    <mergeCell ref="C4:E4"/>
    <mergeCell ref="B5:E5"/>
    <mergeCell ref="D6:E6"/>
  </mergeCells>
  <dataValidations count="1">
    <dataValidation allowBlank="1" showInputMessage="1" showErrorMessage="1" prompt="A entrada de quantidades é feita na coluna AJ se acompanhamento por BM, ou na aba &quot;Memória de Cálculo/PLQ&quot; se acompanhamento por PLE." sqref="E14 E12"/>
  </dataValidations>
  <pageMargins left="0.51181102362204722" right="0.51181102362204722" top="0.78740157480314965" bottom="0.78740157480314965" header="0.31496062992125984" footer="0.31496062992125984"/>
  <pageSetup paperSize="9" scale="73" fitToHeight="0" orientation="landscape" r:id="rId1"/>
  <headerFooter differentOddEven="1">
    <oddHeader>&amp;L&amp;"Arial,Negrito"&amp;16DEPLAN / 2026</oddHeader>
    <oddFooter>&amp;L
&amp;CDEPARTAMENTO DE PLANEJAMENTO 
Rua Santa Catarina, nº 244, Centro
Sidrolândia – MS, CEP: 79170-000
&amp;R&amp;N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16"/>
  <sheetViews>
    <sheetView showGridLines="0" tabSelected="1" zoomScale="69" zoomScaleNormal="69" workbookViewId="0">
      <selection activeCell="C11" sqref="C11"/>
    </sheetView>
  </sheetViews>
  <sheetFormatPr defaultColWidth="9" defaultRowHeight="14.25" x14ac:dyDescent="0.2"/>
  <cols>
    <col min="1" max="1" width="2.25" style="3" customWidth="1"/>
    <col min="2" max="2" width="19.875" style="3" customWidth="1"/>
    <col min="3" max="3" width="97.625" style="3" customWidth="1"/>
    <col min="4" max="5" width="12.75" style="3" customWidth="1"/>
    <col min="6" max="16384" width="9" style="3"/>
  </cols>
  <sheetData>
    <row r="1" spans="2:8" ht="11.25" customHeight="1" x14ac:dyDescent="0.2"/>
    <row r="2" spans="2:8" ht="21.75" customHeight="1" x14ac:dyDescent="0.2">
      <c r="B2" s="24"/>
      <c r="C2" s="27" t="s">
        <v>0</v>
      </c>
      <c r="D2" s="27"/>
      <c r="E2" s="28"/>
    </row>
    <row r="3" spans="2:8" ht="21.75" customHeight="1" x14ac:dyDescent="0.2">
      <c r="B3" s="25"/>
      <c r="C3" s="29" t="s">
        <v>12</v>
      </c>
      <c r="D3" s="29"/>
      <c r="E3" s="30"/>
    </row>
    <row r="4" spans="2:8" ht="21.75" customHeight="1" x14ac:dyDescent="0.2">
      <c r="B4" s="26"/>
      <c r="C4" s="31" t="s">
        <v>16</v>
      </c>
      <c r="D4" s="31"/>
      <c r="E4" s="32"/>
    </row>
    <row r="5" spans="2:8" ht="18" customHeight="1" x14ac:dyDescent="0.2">
      <c r="B5" s="33" t="s">
        <v>1</v>
      </c>
      <c r="C5" s="34"/>
      <c r="D5" s="34"/>
      <c r="E5" s="35"/>
    </row>
    <row r="6" spans="2:8" ht="36.75" customHeight="1" x14ac:dyDescent="0.2">
      <c r="B6" s="17" t="s">
        <v>2</v>
      </c>
      <c r="C6" s="14" t="s">
        <v>17</v>
      </c>
      <c r="D6" s="36" t="s">
        <v>3</v>
      </c>
      <c r="E6" s="36"/>
    </row>
    <row r="7" spans="2:8" ht="24" customHeight="1" x14ac:dyDescent="0.2">
      <c r="B7" s="17" t="s">
        <v>14</v>
      </c>
      <c r="C7" s="15" t="s">
        <v>11</v>
      </c>
      <c r="D7" s="18" t="s">
        <v>20</v>
      </c>
      <c r="E7" s="19"/>
    </row>
    <row r="8" spans="2:8" ht="36.75" customHeight="1" x14ac:dyDescent="0.2">
      <c r="B8" s="17" t="s">
        <v>4</v>
      </c>
      <c r="C8" s="7" t="s">
        <v>18</v>
      </c>
      <c r="D8" s="20"/>
      <c r="E8" s="21"/>
    </row>
    <row r="9" spans="2:8" ht="24" customHeight="1" x14ac:dyDescent="0.2">
      <c r="B9" s="17" t="s">
        <v>13</v>
      </c>
      <c r="C9" s="16">
        <v>0.25</v>
      </c>
      <c r="D9" s="20"/>
      <c r="E9" s="21"/>
    </row>
    <row r="10" spans="2:8" ht="24" customHeight="1" x14ac:dyDescent="0.2">
      <c r="B10" s="1" t="s">
        <v>5</v>
      </c>
      <c r="C10" s="2" t="s">
        <v>19</v>
      </c>
      <c r="D10" s="22"/>
      <c r="E10" s="23"/>
    </row>
    <row r="11" spans="2:8" ht="24" customHeight="1" x14ac:dyDescent="0.2">
      <c r="B11" s="5" t="s">
        <v>6</v>
      </c>
      <c r="C11" s="5" t="s">
        <v>7</v>
      </c>
      <c r="D11" s="5" t="s">
        <v>8</v>
      </c>
      <c r="E11" s="5" t="s">
        <v>9</v>
      </c>
      <c r="H11" s="3" t="s">
        <v>10</v>
      </c>
    </row>
    <row r="12" spans="2:8" ht="39.75" customHeight="1" x14ac:dyDescent="0.2">
      <c r="B12" s="8" t="str">
        <f t="shared" ref="B12" ca="1" si="0">IF(OR($C12=0,$L12=""),"-",CONCATENATE(#REF!&amp;".",IF(AND($A$5&gt;=2,$C12&gt;=2),#REF!&amp;".",""),IF(AND($A$5&gt;=3,$C12&gt;=3),#REF!&amp;".",""),IF(AND($A$5&gt;=4,$C12&gt;=4),#REF!&amp;".",""),IF($C12="S",#REF!&amp;".","")))</f>
        <v>1.4.0.1.</v>
      </c>
      <c r="C12" s="9" t="str">
        <f t="array" aca="1" ref="C12" ca="1">IF($C12="S",REFERENCIA.Descricao,"(digite a descrição aqui)")</f>
        <v>FABRICAÇÃO, MONTAGEM E DESMONTAGEM DE FÔRMA PARA PILARES E VIGAS, EM MADEIRA SERRADA, E=25 MM, 4 UTILIZAÇÕES</v>
      </c>
      <c r="D12" s="10" t="s">
        <v>15</v>
      </c>
      <c r="E12" s="11">
        <v>1607.2</v>
      </c>
    </row>
    <row r="13" spans="2:8" ht="39.75" customHeight="1" x14ac:dyDescent="0.2">
      <c r="B13" s="8" t="s">
        <v>21</v>
      </c>
      <c r="C13" s="9" t="str">
        <f t="array" aca="1" ref="C13" ca="1">IF($C13="S",REFERENCIA.Descricao,"(digite a descrição aqui)")</f>
        <v>ALVENARIA DE VEDAÇÃO DE BLOCOS CERÂMICOS FURADOS NA HORIZONTAL DE 9X19X19 CM (ESPESSURA 9 CM) E ARGAMASSA DE ASSENTAMENTO COM PREPARO EM BETONEIRA. AF_12/2021</v>
      </c>
      <c r="D13" s="10" t="s">
        <v>15</v>
      </c>
      <c r="E13" s="12">
        <v>4258.3999999999996</v>
      </c>
    </row>
    <row r="14" spans="2:8" ht="39.75" customHeight="1" x14ac:dyDescent="0.2">
      <c r="B14" s="8" t="str">
        <f t="shared" ref="B14" ca="1" si="1">IF(OR($C14=0,$L14=""),"-",CONCATENATE(#REF!&amp;".",IF(AND($A$5&gt;=2,$C14&gt;=2),#REF!&amp;".",""),IF(AND($A$5&gt;=3,$C14&gt;=3),#REF!&amp;".",""),IF(AND($A$5&gt;=4,$C14&gt;=4),#REF!&amp;".",""),IF($C14="S",#REF!&amp;".","")))</f>
        <v>1.6.0.2.</v>
      </c>
      <c r="C14" s="9" t="str">
        <f t="array" aca="1" ref="C14" ca="1">IF($C14="S",REFERENCIA.Descricao,"(digite a descrição aqui)")</f>
        <v>TRAMA DE MADEIRA COMPOSTA POR RIPAS, CAIBROS E TERÇAS PARA TELHADOS DE ATÉ 2 ÁGUAS PARA TELHA DE ENCAIXE DE CERÂMICA OU DE CONCRETO, INCLUSO TRANSPORTE VERTICAL. AF_07/2019</v>
      </c>
      <c r="D14" s="13" t="s">
        <v>15</v>
      </c>
      <c r="E14" s="12">
        <v>2989.6</v>
      </c>
    </row>
    <row r="15" spans="2:8" ht="39" customHeight="1" x14ac:dyDescent="0.2">
      <c r="B15" s="8" t="s">
        <v>22</v>
      </c>
      <c r="C15" s="9" t="str">
        <f t="array" aca="1" ref="C15" ca="1">IF($C15="S",REFERENCIA.Descricao,"(digite a descrição aqui)")</f>
        <v>PAVIMENTO COM TRATAMENTO SUPERFICIAL DUPLO, COM EMULSÃO ASFÁLTICA RR-2C, COM CAPA SELANTE. AF_01/2020</v>
      </c>
      <c r="D15" s="13" t="s">
        <v>15</v>
      </c>
      <c r="E15" s="12">
        <v>4008.74</v>
      </c>
    </row>
    <row r="16" spans="2:8" x14ac:dyDescent="0.2">
      <c r="B16" s="4"/>
    </row>
  </sheetData>
  <mergeCells count="7">
    <mergeCell ref="D7:E10"/>
    <mergeCell ref="B2:B4"/>
    <mergeCell ref="C2:E2"/>
    <mergeCell ref="C3:E3"/>
    <mergeCell ref="C4:E4"/>
    <mergeCell ref="B5:E5"/>
    <mergeCell ref="D6:E6"/>
  </mergeCells>
  <dataValidations count="1">
    <dataValidation allowBlank="1" showInputMessage="1" showErrorMessage="1" prompt="A entrada de quantidades é feita na coluna AJ se acompanhamento por BM, ou na aba &quot;Memória de Cálculo/PLQ&quot; se acompanhamento por PLE." sqref="E14 E12"/>
  </dataValidations>
  <pageMargins left="0.51181102362204722" right="0.51181102362204722" top="0.78740157480314965" bottom="0.78740157480314965" header="0.31496062992125984" footer="0.31496062992125984"/>
  <pageSetup paperSize="9" scale="73" fitToHeight="0" orientation="landscape" r:id="rId1"/>
  <headerFooter>
    <oddHeader>&amp;L&amp;"Arial,Negrito"&amp;16DEPLAN / 2025</oddHeader>
    <oddFooter>&amp;L
&amp;CDEPARTAMENTO DE PLANEJAMENTO 
Rua São Paulo, n° 1386, Centro
Sidrolândia – MS, CEP: 79170-000
&amp;R&amp;N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ITENS DE MAIOR RELEVÂNCIA 50%</vt:lpstr>
      <vt:lpstr>ITENS DE MAIOR RELEVÂNCIA ATUAL</vt:lpstr>
      <vt:lpstr>'ITENS DE MAIOR RELEVÂNCIA 50%'!Area_de_impressao</vt:lpstr>
      <vt:lpstr>'ITENS DE MAIOR RELEVÂNCIA 50%'!ORÇAMENTO.BancoRef</vt:lpstr>
      <vt:lpstr>ORÇAMENTO.BancoRef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User</cp:lastModifiedBy>
  <cp:revision>0</cp:revision>
  <cp:lastPrinted>2026-01-23T20:05:35Z</cp:lastPrinted>
  <dcterms:created xsi:type="dcterms:W3CDTF">2025-01-27T14:17:57Z</dcterms:created>
  <dcterms:modified xsi:type="dcterms:W3CDTF">2026-02-09T19:33:45Z</dcterms:modified>
</cp:coreProperties>
</file>