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Ciclovia-Aquidaban\PROCESSO LICITAÇÃO CALÇADA\processo novo\"/>
    </mc:Choice>
  </mc:AlternateContent>
  <bookViews>
    <workbookView xWindow="0" yWindow="0" windowWidth="24000" windowHeight="9735" activeTab="4"/>
  </bookViews>
  <sheets>
    <sheet name="ORÇAMENTO" sheetId="5" r:id="rId1"/>
    <sheet name="MEMÓRIA DE CÁLCULO" sheetId="6" r:id="rId2"/>
    <sheet name="CRONOGRAMA" sheetId="7" r:id="rId3"/>
    <sheet name="CPU'S" sheetId="8" r:id="rId4"/>
    <sheet name="BDI DES" sheetId="4" r:id="rId5"/>
  </sheets>
  <externalReferences>
    <externalReference r:id="rId6"/>
    <externalReference r:id="rId7"/>
  </externalReferences>
  <definedNames>
    <definedName name="_xlnm.Print_Area" localSheetId="1">'MEMÓRIA DE CÁLCULO'!$A$1:$E$68</definedName>
  </definedNames>
  <calcPr calcId="152511"/>
</workbook>
</file>

<file path=xl/calcChain.xml><?xml version="1.0" encoding="utf-8"?>
<calcChain xmlns="http://schemas.openxmlformats.org/spreadsheetml/2006/main">
  <c r="H53" i="8" l="1"/>
  <c r="H51" i="8"/>
  <c r="H46" i="8"/>
  <c r="H45" i="8"/>
  <c r="H43" i="8"/>
  <c r="H47" i="8" s="1"/>
  <c r="H19" i="8"/>
  <c r="H11" i="8"/>
  <c r="H10" i="8"/>
  <c r="H38" i="8"/>
  <c r="H37" i="8"/>
  <c r="H36" i="8"/>
  <c r="H34" i="8"/>
  <c r="H33" i="8"/>
  <c r="H28" i="8"/>
  <c r="H23" i="8"/>
  <c r="H22" i="8"/>
  <c r="H21" i="8"/>
  <c r="H20" i="8"/>
  <c r="H17" i="8"/>
  <c r="H16" i="8"/>
  <c r="B5" i="8"/>
  <c r="A1" i="8"/>
  <c r="H39" i="8" l="1"/>
  <c r="H54" i="8"/>
  <c r="H12" i="8"/>
  <c r="H24" i="8"/>
  <c r="H29" i="8"/>
  <c r="H67" i="5" l="1"/>
  <c r="I63" i="5"/>
  <c r="I62" i="5"/>
  <c r="I61" i="5" s="1"/>
  <c r="I60" i="5"/>
  <c r="I59" i="5"/>
  <c r="I58" i="5"/>
  <c r="I57" i="5"/>
  <c r="I56" i="5"/>
  <c r="I55" i="5"/>
  <c r="I54" i="5"/>
  <c r="I53" i="5"/>
  <c r="I52" i="5"/>
  <c r="I51" i="5"/>
  <c r="I50" i="5"/>
  <c r="I49" i="5" s="1"/>
  <c r="I48" i="5"/>
  <c r="I47" i="5"/>
  <c r="I46" i="5"/>
  <c r="I45" i="5"/>
  <c r="I44" i="5"/>
  <c r="I43" i="5"/>
  <c r="I42" i="5"/>
  <c r="I41" i="5"/>
  <c r="I40" i="5"/>
  <c r="I39" i="5"/>
  <c r="I38" i="5"/>
  <c r="I37" i="5"/>
  <c r="I36" i="5" s="1"/>
  <c r="I27" i="5"/>
  <c r="I35" i="5"/>
  <c r="I34" i="5"/>
  <c r="I33" i="5"/>
  <c r="I32" i="5"/>
  <c r="I31" i="5"/>
  <c r="I30" i="5"/>
  <c r="I29" i="5"/>
  <c r="I28" i="5"/>
  <c r="I18" i="5"/>
  <c r="I26" i="5"/>
  <c r="I25" i="5"/>
  <c r="I24" i="5"/>
  <c r="I23" i="5"/>
  <c r="I22" i="5"/>
  <c r="I21" i="5"/>
  <c r="I20" i="5"/>
  <c r="I19" i="5"/>
  <c r="I9" i="5"/>
  <c r="I17" i="5"/>
  <c r="I16" i="5"/>
  <c r="I15" i="5"/>
  <c r="I14" i="5"/>
  <c r="I13" i="5"/>
  <c r="I12" i="5"/>
  <c r="I11" i="5"/>
  <c r="I10" i="5"/>
  <c r="I5" i="5"/>
  <c r="I7" i="5"/>
  <c r="I8" i="5"/>
  <c r="I6" i="5"/>
  <c r="H63" i="5"/>
  <c r="H62" i="5"/>
  <c r="H60" i="5"/>
  <c r="H59" i="5"/>
  <c r="H58" i="5"/>
  <c r="H56" i="5"/>
  <c r="H55" i="5"/>
  <c r="H54" i="5"/>
  <c r="H53" i="5"/>
  <c r="H52" i="5"/>
  <c r="H51" i="5"/>
  <c r="H50" i="5"/>
  <c r="H48" i="5"/>
  <c r="H47" i="5"/>
  <c r="H46" i="5"/>
  <c r="H45" i="5"/>
  <c r="H44" i="5"/>
  <c r="H43" i="5"/>
  <c r="H42" i="5"/>
  <c r="H41" i="5"/>
  <c r="H40" i="5"/>
  <c r="H39" i="5"/>
  <c r="H38" i="5"/>
  <c r="H37" i="5"/>
  <c r="H35" i="5"/>
  <c r="H34" i="5"/>
  <c r="H33" i="5"/>
  <c r="H32" i="5"/>
  <c r="H31" i="5"/>
  <c r="H30" i="5"/>
  <c r="H29" i="5"/>
  <c r="H28" i="5"/>
  <c r="H26" i="5"/>
  <c r="H25" i="5"/>
  <c r="H24" i="5"/>
  <c r="H23" i="5"/>
  <c r="H22" i="5"/>
  <c r="H21" i="5"/>
  <c r="H20" i="5"/>
  <c r="H19" i="5"/>
  <c r="H17" i="5"/>
  <c r="H16" i="5"/>
  <c r="H15" i="5"/>
  <c r="H14" i="5"/>
  <c r="H13" i="5"/>
  <c r="H12" i="5"/>
  <c r="H11" i="5"/>
  <c r="H10" i="5"/>
  <c r="H8" i="5"/>
  <c r="H7" i="5"/>
  <c r="H6" i="5"/>
  <c r="I13" i="4" l="1"/>
  <c r="I20" i="4" l="1"/>
  <c r="I22" i="4" s="1"/>
  <c r="I4" i="4" l="1"/>
</calcChain>
</file>

<file path=xl/sharedStrings.xml><?xml version="1.0" encoding="utf-8"?>
<sst xmlns="http://schemas.openxmlformats.org/spreadsheetml/2006/main" count="1249" uniqueCount="478">
  <si>
    <t>Item</t>
  </si>
  <si>
    <t>OBRA:</t>
  </si>
  <si>
    <t>BDI</t>
  </si>
  <si>
    <t>LOCAL:</t>
  </si>
  <si>
    <t>Parcela do BDI - Acórdão 2622/2013 - TCU</t>
  </si>
  <si>
    <t xml:space="preserve">AC = Taxa de Administração Central </t>
  </si>
  <si>
    <t>S e G = Taxas de Seguro e Garantia</t>
  </si>
  <si>
    <t>R = Taxa de Risco</t>
  </si>
  <si>
    <t>DF = Taxa de Despesas Financeiras</t>
  </si>
  <si>
    <t>L = Taxa de Lucro / Remuneração</t>
  </si>
  <si>
    <t>I = Taxa de incidência de Impostos (PIS, COFINS e ISS)</t>
  </si>
  <si>
    <t xml:space="preserve">Impostos </t>
  </si>
  <si>
    <t>6.1</t>
  </si>
  <si>
    <t>ISS</t>
  </si>
  <si>
    <t>6.2</t>
  </si>
  <si>
    <t>PIS</t>
  </si>
  <si>
    <t>6.3</t>
  </si>
  <si>
    <t>COFINS</t>
  </si>
  <si>
    <t>6.4</t>
  </si>
  <si>
    <t>Total Impostos =</t>
  </si>
  <si>
    <t>Fórmula para o cálculo de BDI</t>
  </si>
  <si>
    <t xml:space="preserve">Fórmula: </t>
  </si>
  <si>
    <t>Notas:</t>
  </si>
  <si>
    <t>3) Alíquota máxima de COFINS é de 3% conforme inciso XX do art. 10 da Lei nº10.833/03.</t>
  </si>
  <si>
    <t>4) Os percentuais dos itens que compõem analiticamente o BDI são so limites referenciais máximos adotados pela Administração consoante com o art.40 inciso X da Lei 8.666/93.</t>
  </si>
  <si>
    <t>Obs. Adequado ao Acordão 2622/2013 do TCU:</t>
  </si>
  <si>
    <t>COMPOSIÇÃO BDI COM DESONERAÇÃO - SERVIÇOS</t>
  </si>
  <si>
    <t>CPRB - Contribuição Sobre Receita Bruta (no caso de desoneração da folha)</t>
  </si>
  <si>
    <t>1) Declaramos que , conforme Legislação Municipal, a base de cálculo de ISS no município de Sidrolândia/MS é de 40,0% sobre o valor da obra e a alíquota do ISS aplicável no município é de 5,0% - ISS Líquido de 2,0%.</t>
  </si>
  <si>
    <t>2) Alíquota máxima de PIS é de até 1,65% conforme Lei nº10.637/02 em consonância com o Regime de Tributação da Empresa</t>
  </si>
  <si>
    <r>
      <t xml:space="preserve">
_____________________________________________
Wanessa M. Lelis Basso
</t>
    </r>
    <r>
      <rPr>
        <i/>
        <sz val="10"/>
        <color indexed="8"/>
        <rFont val="Calibri"/>
        <family val="2"/>
      </rPr>
      <t>Engª Civil - CREA/MS - 8605/D</t>
    </r>
  </si>
  <si>
    <t>Tempo de trabalho e desenvolvimento</t>
  </si>
  <si>
    <t>ÁREA</t>
  </si>
  <si>
    <t>545,50m²</t>
  </si>
  <si>
    <t>REFORMA E REVITALIZAÇÃO DAS CALÇADAS DA AQUIDABAN</t>
  </si>
  <si>
    <t>RUA AQUIDABAN (ENTRE AS RUAS DISTRITO FEDERAL E RUA MINAS GERAIS)</t>
  </si>
  <si>
    <t>Obra</t>
  </si>
  <si>
    <t>Bancos</t>
  </si>
  <si>
    <t>B.D.I.</t>
  </si>
  <si>
    <t>Encargos Sociais</t>
  </si>
  <si>
    <t>REFORMA E REVITALIZAÇÃO DA CALÇADA DA AVENIDA AQUIDABAN</t>
  </si>
  <si>
    <t xml:space="preserve">SINAPI - 12/2022 - Mato Grosso do Sul
AGESUL - 01/2022 - Mato Grosso do Sul
</t>
  </si>
  <si>
    <t>28,35%</t>
  </si>
  <si>
    <t>Desonerado: embutido nos preços unitário dos insumos de mão de obra, de acordo com as bases.</t>
  </si>
  <si>
    <t>Orçamento Sintético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</si>
  <si>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</si>
  <si>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</si>
  <si>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</si>
  <si>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</si>
  <si>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</si>
  <si>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</si>
  <si>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</si>
  <si>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</si>
  <si>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</si>
  <si>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</si>
  <si>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ADMINISTRAÇÃO LOCAL</t>
  </si>
  <si>
    <t xml:space="preserve"> 1.2 </t>
  </si>
  <si>
    <t xml:space="preserve"> 90777 </t>
  </si>
  <si>
    <t>SINAPI</t>
  </si>
  <si>
    <t>ENGENHEIRO CIVIL DE OBRA JUNIOR COM ENCARGOS COMPLEMENTARES</t>
  </si>
  <si>
    <t>H</t>
  </si>
  <si>
    <t xml:space="preserve"> 1.3 </t>
  </si>
  <si>
    <t xml:space="preserve"> 94295 </t>
  </si>
  <si>
    <t>MESTRE DE OBRAS COM ENCARGOS COMPLEMENTARES</t>
  </si>
  <si>
    <t>MES</t>
  </si>
  <si>
    <t xml:space="preserve"> 1.4 </t>
  </si>
  <si>
    <t xml:space="preserve"> 74209/001 </t>
  </si>
  <si>
    <t>Próprio</t>
  </si>
  <si>
    <t>Placa de obra em chapa de aço galvanizado (2,0 x 5,0)m</t>
  </si>
  <si>
    <t>m²</t>
  </si>
  <si>
    <t xml:space="preserve"> 2 </t>
  </si>
  <si>
    <t>SERVIÇOS PRELIMINARES</t>
  </si>
  <si>
    <t xml:space="preserve"> 2.2 </t>
  </si>
  <si>
    <t xml:space="preserve"> 93208 </t>
  </si>
  <si>
    <t>EXECUÇÃO DE ALMOXARIFADO EM CANTEIRO DE OBRA EM CHAPA DE MADEIRA COMPENSADA, INCLUSO PRATELEIRAS. AF_02/2016</t>
  </si>
  <si>
    <t xml:space="preserve"> 98528 </t>
  </si>
  <si>
    <t>REMOÇÃO DE RAÍZES REMANESCENTES DE TRONCO DE ÁRVORE COM DIÂMETRO MAIOR OU IGUAL A 0,60 M.AF_05/2018</t>
  </si>
  <si>
    <t>UN</t>
  </si>
  <si>
    <t xml:space="preserve"> 2.3 </t>
  </si>
  <si>
    <t xml:space="preserve"> 98533 </t>
  </si>
  <si>
    <t>PODA EM ALTURA DE ÁRVORE COM DIÂMETRO DE TRONCO MAIOR OU IGUAL A 0,20 M E MENOR QUE 0,40 M.AF_05/2018</t>
  </si>
  <si>
    <t xml:space="preserve"> 98525 </t>
  </si>
  <si>
    <t>LIMPEZA MECANIZADA DE CAMADA VEGETAL, VEGETAÇÃO E PEQUENAS ÁRVORES (DIÂMETRO DE TRONCO MENOR QUE 0,20 M), COM TRATOR DE ESTEIRAS.AF_05/2018</t>
  </si>
  <si>
    <t xml:space="preserve"> 2.4 </t>
  </si>
  <si>
    <t xml:space="preserve"> 74209/031 </t>
  </si>
  <si>
    <t>(0201002006) - DEMOLICAO MANUAL DE CONCRETO SIMPLES</t>
  </si>
  <si>
    <t>m³</t>
  </si>
  <si>
    <t xml:space="preserve"> 2.5 </t>
  </si>
  <si>
    <t xml:space="preserve"> 94319 </t>
  </si>
  <si>
    <t>ATERRO MANUAL DE VALAS COM SOLO ARGILO-ARENOSO E COMPACTAÇÃO MECANIZADA. AF_05/2016</t>
  </si>
  <si>
    <t xml:space="preserve"> 2.6 </t>
  </si>
  <si>
    <t xml:space="preserve"> 95876 </t>
  </si>
  <si>
    <t>TRANSPORTE COM CAMINHÃO BASCULANTE DE 14 M³, EM VIA URBANA PAVIMENTADA, DMT ATÉ 30 KM (UNIDADE: M3XKM). AF_07/2020</t>
  </si>
  <si>
    <t>M3XKM</t>
  </si>
  <si>
    <t xml:space="preserve"> 2.7 </t>
  </si>
  <si>
    <t xml:space="preserve"> 022590 </t>
  </si>
  <si>
    <t>DESCAR DE MATERIAIS</t>
  </si>
  <si>
    <t>TON</t>
  </si>
  <si>
    <t xml:space="preserve"> 3 </t>
  </si>
  <si>
    <t>CALÇADA</t>
  </si>
  <si>
    <t xml:space="preserve"> 3.2 </t>
  </si>
  <si>
    <t xml:space="preserve"> 93679 </t>
  </si>
  <si>
    <t>EXECUÇÃO DE PASSEIO EM PISO INTERTRAVADO, COM BLOCO RETANGULAR COLORIDO DE 20 X 10 CM, ESPESSURA 6 CM. AF_10/2022</t>
  </si>
  <si>
    <t xml:space="preserve"> 3.3 </t>
  </si>
  <si>
    <t xml:space="preserve"> 103310 </t>
  </si>
  <si>
    <t>INSTALAÇÃO DE LIXEIRA METÁLICA DUPLA, CAPACIDADE DE 60 L, EM TUBO DE AÇO CARBONO E CESTOS EM CHAPA DE AÇO COM PINTURA ELETROSTÁTICA, SOBRE SOLO. AF_11/2021</t>
  </si>
  <si>
    <t xml:space="preserve"> 3.4 </t>
  </si>
  <si>
    <t xml:space="preserve"> 101094 </t>
  </si>
  <si>
    <t>PISO PODOTÁTIL, DIRECIONAL OU ALERTA, ASSENTADO SOBRE ARGAMASSA. AF_05/2020</t>
  </si>
  <si>
    <t>M</t>
  </si>
  <si>
    <t xml:space="preserve"> 101746 </t>
  </si>
  <si>
    <t>ASSOALHO DE MADEIRA. AF_09/2020</t>
  </si>
  <si>
    <t xml:space="preserve"> 3.5 </t>
  </si>
  <si>
    <t xml:space="preserve"> 102475 </t>
  </si>
  <si>
    <t>CONCRETO FCK = 20MPA, TRAÇO 1:2,6:2,9 (EM MASSA SECA DE CIMENTO/ AREIA MÉDIA/ SEIXO ROLADO) - PREPARO MECÂNICO COM BETONEIRA 400 L. AF_05/2021</t>
  </si>
  <si>
    <t xml:space="preserve"> 94994 </t>
  </si>
  <si>
    <t>EXECUÇÃO DE PASSEIO (CALÇADA) OU PISO DE CONCRETO COM CONCRETO MOLDADO IN LOCO, FEITO EM OBRA, ACABAMENTO CONVENCIONAL, ESPESSURA 8 CM, ARMADO. AF_08/2022</t>
  </si>
  <si>
    <t xml:space="preserve"> 3.6 </t>
  </si>
  <si>
    <t xml:space="preserve"> 98504 </t>
  </si>
  <si>
    <t>PLANTIO DE GRAMA BATATAIS EM PLACAS. AF_05/2018</t>
  </si>
  <si>
    <t xml:space="preserve"> 96543 </t>
  </si>
  <si>
    <t>ARMAÇÃO DE BLOCO, VIGA BALDRAME E SAPATA UTILIZANDO AÇO CA-60 DE 5 MM - MONTAGEM. AF_06/2017</t>
  </si>
  <si>
    <t>KG</t>
  </si>
  <si>
    <t xml:space="preserve"> 4 </t>
  </si>
  <si>
    <t>INSTALAÇÃO ELÉTRICA</t>
  </si>
  <si>
    <t xml:space="preserve"> 4.1 </t>
  </si>
  <si>
    <t xml:space="preserve"> 022642 </t>
  </si>
  <si>
    <t>POSTE DE AÇO CÔNICO CURVO SIMPLES, ENGASTADO, H=9M, EXCUSIVE LUMINÁRIA, SEM LUMINÁRIA</t>
  </si>
  <si>
    <t xml:space="preserve"> 4.2 </t>
  </si>
  <si>
    <t xml:space="preserve"> 101658 </t>
  </si>
  <si>
    <t>LUMINÁRIA DE LED PARA ILUMINAÇÃO PÚBLICA, DE 138 W ATÉ 180 W - FORNECIMENTO E INSTALAÇÃO. AF_08/2020</t>
  </si>
  <si>
    <t xml:space="preserve"> 4.3 </t>
  </si>
  <si>
    <t xml:space="preserve"> 91926 </t>
  </si>
  <si>
    <t>CABO DE COBRE FLEXÍVEL ISOLADO, 2,5 MM², ANTI-CHAMA 450/750 V, PARA CIRCUITOS TERMINAIS - FORNECIMENTO E INSTALAÇÃO. AF_12/2015</t>
  </si>
  <si>
    <t xml:space="preserve"> 4.4 </t>
  </si>
  <si>
    <t xml:space="preserve"> 97886 </t>
  </si>
  <si>
    <t>CAIXA ENTERRADA ELÉTRICA RETANGULAR, EM ALVENARIA COM TIJOLOS CERÂMICOS MACIÇOS, FUNDO COM BRITA, DIMENSÕES INTERNAS: 0,3X0,3X0,3 M. AF_12/2020</t>
  </si>
  <si>
    <t xml:space="preserve"> 4.5 </t>
  </si>
  <si>
    <t xml:space="preserve"> 91867 </t>
  </si>
  <si>
    <t>ELETRODUTO RÍGIDO ROSCÁVEL, PVC, DN 25 MM (3/4"), PARA CIRCUITOS TERMINAIS, INSTALADO EM LAJE - FORNECIMENTO E INSTALAÇÃO. AF_12/2015</t>
  </si>
  <si>
    <t xml:space="preserve"> 4.6 </t>
  </si>
  <si>
    <t xml:space="preserve"> 93358 </t>
  </si>
  <si>
    <t>ESCAVAÇÃO MANUAL DE VALA COM PROFUNDIDADE MENOR OU IGUAL A 1,30 M. AF_02/2021</t>
  </si>
  <si>
    <t xml:space="preserve"> 4.7 </t>
  </si>
  <si>
    <t xml:space="preserve"> 96995 </t>
  </si>
  <si>
    <t>REATERRO MANUAL APILOADO COM SOQUETE. AF_10/2017</t>
  </si>
  <si>
    <t xml:space="preserve"> 4.8 </t>
  </si>
  <si>
    <t xml:space="preserve"> 93016 </t>
  </si>
  <si>
    <t>LUVA PARA ELETRODUTO, PVC, ROSCÁVEL, DN 85 MM (3"), PARA REDE ENTERRADA DE DISTRIBUIÇÃO DE ENERGIA ELÉTRICA - FORNECIMENTO E INSTALAÇÃO. AF_12/2021</t>
  </si>
  <si>
    <t xml:space="preserve"> 5 </t>
  </si>
  <si>
    <t>PAISAGISMO</t>
  </si>
  <si>
    <t xml:space="preserve"> 5.1 </t>
  </si>
  <si>
    <t xml:space="preserve"> 98510 </t>
  </si>
  <si>
    <t>PLANTIO DE ÁRVORE ORNAMENTAL COM ALTURA DE MUDA MENOR OU IGUAL A 2,00 M. AF_05/2018</t>
  </si>
  <si>
    <t xml:space="preserve"> 5.2 </t>
  </si>
  <si>
    <t xml:space="preserve"> 98509 </t>
  </si>
  <si>
    <t>PLANTIO DE ARBUSTO OU  CERCA VIVA. AF_05/2018</t>
  </si>
  <si>
    <t xml:space="preserve"> 5.3 </t>
  </si>
  <si>
    <t xml:space="preserve"> 5.4 </t>
  </si>
  <si>
    <t xml:space="preserve"> 103340 </t>
  </si>
  <si>
    <t>ALVENARIA DE VEDAÇÃO DE BLOCOS  VAZADOS DE CONCRETO APARENTE DE 19X19X39 CM (ESPESSURA 19 CM) E ARGAMASSA DE ASSENTAMENTO COM PREPARO EM BETONEIRA. AF_12/2021</t>
  </si>
  <si>
    <t xml:space="preserve"> 98516 </t>
  </si>
  <si>
    <t>PLANTIO DE PALMEIRA COM ALTURA DE MUDA MENOR OU IGUAL A 2,00 M. AF_05/2018</t>
  </si>
  <si>
    <t xml:space="preserve"> 5.5 </t>
  </si>
  <si>
    <t xml:space="preserve"> 5.6 </t>
  </si>
  <si>
    <t xml:space="preserve"> 96555 </t>
  </si>
  <si>
    <t>CONCRETAGEM DE BLOCOS DE COROAMENTO E VIGAS BALDRAME, FCK 30 MPA, COM USO DE JERICA  LANÇAMENTO, ADENSAMENTO E ACABAMENTO. AF_06/2017</t>
  </si>
  <si>
    <t xml:space="preserve"> 5.7 </t>
  </si>
  <si>
    <t xml:space="preserve"> 96527 </t>
  </si>
  <si>
    <t>ESCAVAÇÃO MANUAL DE VALA PARA VIGA BALDRAME (INCLUINDO ESCAVAÇÃO PARA COLOCAÇÃO DE FÔRMAS). AF_06/2017</t>
  </si>
  <si>
    <t xml:space="preserve"> 5.8 </t>
  </si>
  <si>
    <t xml:space="preserve"> 87794 </t>
  </si>
  <si>
    <t>EMBOÇO OU MASSA ÚNICA EM ARGAMASSA TRAÇO 1:2:8, PREPARO MANUAL, APLICADA MANUALMENTE EM PANOS CEGOS DE FACHADA (SEM PRESENÇA DE VÃOS), ESPESSURA DE 25 MM. AF_09/2022</t>
  </si>
  <si>
    <t xml:space="preserve"> 5.10 </t>
  </si>
  <si>
    <t xml:space="preserve"> 96135 </t>
  </si>
  <si>
    <t>APLICAÇÃO MANUAL DE MASSA ACRÍLICA EM PAREDES EXTERNAS DE CASAS, DUAS DEMÃOS. AF_05/2017</t>
  </si>
  <si>
    <t xml:space="preserve"> 5.11 </t>
  </si>
  <si>
    <t xml:space="preserve"> 022640 </t>
  </si>
  <si>
    <t>APLICAÇÃO DE RESINA EM PINTURA MARMORIZADA</t>
  </si>
  <si>
    <t>M²</t>
  </si>
  <si>
    <t xml:space="preserve"> 6 </t>
  </si>
  <si>
    <t>BANCO REVESTIDO DE MADEIRA</t>
  </si>
  <si>
    <t xml:space="preserve"> 6.1 </t>
  </si>
  <si>
    <t xml:space="preserve"> 102492 </t>
  </si>
  <si>
    <t>PINTURA DE PISO COM TINTA ACRÍLICA, APLICAÇÃO MANUAL, 3 DEMÃOS, INCLUSO FUNDO PREPARADOR. AF_05/2021</t>
  </si>
  <si>
    <t xml:space="preserve"> 6.2 </t>
  </si>
  <si>
    <t xml:space="preserve"> 102482 </t>
  </si>
  <si>
    <t>CONCRETO FCK = 25MPA, TRAÇO 1:2,2:2,5 (EM MASSA SECA DE CIMENTO/ AREIA MÉDIA/ SEIXO ROLADO) - PREPARO MECÂNICO COM BETONEIRA 600 L. AF_05/2021</t>
  </si>
  <si>
    <t xml:space="preserve"> 6.4 </t>
  </si>
  <si>
    <t xml:space="preserve"> 92268 </t>
  </si>
  <si>
    <t>FABRICAÇÃO DE FÔRMA PARA LAJES, EM CHAPA DE MADEIRA COMPENSADA PLASTIFICADA, E = 18 MM. AF_09/2020</t>
  </si>
  <si>
    <t xml:space="preserve"> 6.5 </t>
  </si>
  <si>
    <t xml:space="preserve"> 92919 </t>
  </si>
  <si>
    <t>ARMAÇÃO DE ESTRUTURAS DIVERSAS DE CONCRETO ARMADO, EXCETO VIGAS, PILARES, LAJES E FUNDAÇÕES, UTILIZANDO AÇO CA-50 DE 10,0 MM - MONTAGEM. AF_06/2022</t>
  </si>
  <si>
    <t xml:space="preserve"> 7 </t>
  </si>
  <si>
    <t>SERVIÇOS COMPLEMENTARES</t>
  </si>
  <si>
    <t xml:space="preserve"> 7.1 </t>
  </si>
  <si>
    <t xml:space="preserve"> 100947 </t>
  </si>
  <si>
    <t>TRANSPORTE COM CAMINHÃO CARROCERIA 9T, EM VIA URBANA PAVIMENTADA, DMT ATÉ 30KM (UNIDADE: TXKM). AF_07/2020</t>
  </si>
  <si>
    <t>TXKM</t>
  </si>
  <si>
    <t xml:space="preserve"> 7.2 </t>
  </si>
  <si>
    <t xml:space="preserve"> 100948 </t>
  </si>
  <si>
    <t>TRANSPORTE COM CAMINHÃO CARROCERIA 9T, EM VIA URBANA PAVIMENTADA, ADICIONAL PARA DMT EXCEDENTE A 30 KM (UNIDADE: TXKM). AF_07/2020</t>
  </si>
  <si>
    <t xml:space="preserve"> 7.3 </t>
  </si>
  <si>
    <t xml:space="preserve"> 74209/027 </t>
  </si>
  <si>
    <t>PLACA INAUGURACAO EM ALUMINIO 0,40X0,60M FORNECIMENTO E COLOCACAO</t>
  </si>
  <si>
    <t xml:space="preserve"> 8 </t>
  </si>
  <si>
    <t>SERVIÇOS FINAIS</t>
  </si>
  <si>
    <t xml:space="preserve"> 8.2 </t>
  </si>
  <si>
    <t xml:space="preserve"> 99814 </t>
  </si>
  <si>
    <t>LIMPEZA DE SUPERFÍCIE COM JATO DE ALTA PRESSÃO. AF_04/2019</t>
  </si>
  <si>
    <t xml:space="preserve"> 8.3 </t>
  </si>
  <si>
    <t>Total sem BDI</t>
  </si>
  <si>
    <t>Total do BDI</t>
  </si>
  <si>
    <t>Total Geral</t>
  </si>
  <si>
    <t xml:space="preserve">_______________________________________________________________
Engenheiro Civil
Max Nazaro Pereira Nantes
CREA/MS 68163
</t>
  </si>
  <si>
    <t>Memória de Cálculo</t>
  </si>
  <si>
    <t>64,0</t>
  </si>
  <si>
    <t>4,0</t>
  </si>
  <si>
    <t>8,0</t>
  </si>
  <si>
    <t>1,0</t>
  </si>
  <si>
    <t>378,6</t>
  </si>
  <si>
    <t>4,23</t>
  </si>
  <si>
    <t>81,83</t>
  </si>
  <si>
    <t>2.666,04</t>
  </si>
  <si>
    <t>5,0</t>
  </si>
  <si>
    <t>545,5</t>
  </si>
  <si>
    <t>6,0</t>
  </si>
  <si>
    <t>65,0</t>
  </si>
  <si>
    <t>5,4</t>
  </si>
  <si>
    <t>25,0</t>
  </si>
  <si>
    <t>38,1</t>
  </si>
  <si>
    <t>237,03</t>
  </si>
  <si>
    <t>242,37</t>
  </si>
  <si>
    <t>10,0</t>
  </si>
  <si>
    <t>2.940,0</t>
  </si>
  <si>
    <t>12,0</t>
  </si>
  <si>
    <t>400,0</t>
  </si>
  <si>
    <t>58,8</t>
  </si>
  <si>
    <t>300,0</t>
  </si>
  <si>
    <t>22,38</t>
  </si>
  <si>
    <t>25,01</t>
  </si>
  <si>
    <t>2,57</t>
  </si>
  <si>
    <t>8,64</t>
  </si>
  <si>
    <t>12,504</t>
  </si>
  <si>
    <t>40,73</t>
  </si>
  <si>
    <t>3,2</t>
  </si>
  <si>
    <t>13,44</t>
  </si>
  <si>
    <t>24,0</t>
  </si>
  <si>
    <t>47,04</t>
  </si>
  <si>
    <t>1,47</t>
  </si>
  <si>
    <t>474,06</t>
  </si>
  <si>
    <t xml:space="preserve"> A=237,03M²+237,03M²=474,06M²</t>
  </si>
  <si>
    <t xml:space="preserve"> A=298,62M²+246,88M²=545,50</t>
  </si>
  <si>
    <t xml:space="preserve"> CONFORME MEMORIAL DESCRITIVO</t>
  </si>
  <si>
    <t>TRANSPORTE=13,40M³+37,86M³+4,23M³+81,83M²=136,72*1,30*15KM=2.666,04M³KM</t>
  </si>
  <si>
    <t>A=((0,80*0,80)+(0,40*0,80)+(0,40*0,80)+(0,80*0,40)+(0,80*0,40)+(0,40*2,00))= 4,00M²*6= 24M²</t>
  </si>
  <si>
    <t>V=((0,80*4=3,20M)+(0,80*2=1,60M)+(2,00*2,00=4M))=6,80M*6=40,80M*0,12CM*0,30CM= 1,47M³</t>
  </si>
  <si>
    <t>CONFORME MEMORIAL DESCRITIVO</t>
  </si>
  <si>
    <t>A=2,00*0,80=1,60M²
A=0,80*0,80=0,64M²
A TOTAL=2,24M²*6=13,44M²</t>
  </si>
  <si>
    <t xml:space="preserve"> BANCO PEQUENO= ((0,50*0,80*0,12)=0,048X2=0,096)+(0,80*0,80*0,12=0,0768))= 0,096+0,0768=0,1728M³
BANCO GRANCO= ((0,50*2,00*0,12=0,12M³)+(0,80*2,00*0,12=0,192M³)+(0,80*0,50*0,12=0,048M³)=0,5328M³*6=3,20M³
</t>
  </si>
  <si>
    <t xml:space="preserve"> BANCO PEQUENO: (0,12X0,40=0,048)+(0,40X0,65=0,26)+(0,80X0,12=0,096)+(0,80X0,12=0,096)+(0,65X0,40=0,26)+(0,80X0,50=0,40)+(0,80X0,50=0,40)+(0,80X0,80=0,64)=2,20M²
BANCO GRANDE:(0,12X2,00=0,24)+(0,40X0,12=0,048)+(0,65X0,40=0,26)+(1,88X0,40=0,752)+(0,50X0,80=0,40)+(0,50X2,00=1,00)+(0,12X0,40=0,048)+(0,12X2,00=0,24)+(0,80X2,00=1,60)=4,59M²
A=2,20+4,59=6,79M²*6=40,73M²</t>
  </si>
  <si>
    <t>A=1,10*0,40=0,44*2=0,88M²
A=0,70*0,40=0,28*2=0,56M²
A=0,88+0,56=1,44M²*6=8,64M²</t>
  </si>
  <si>
    <t xml:space="preserve"> A=0,60*0,60=0,36*2=0,72M²
A=0,70*0,23=0,161*2=0,322M²
A=0,72+0,322=1,042*12=12,504M²</t>
  </si>
  <si>
    <t>V=0,80+0,80+0,40+0,40=2,40M*2=4,80M*0,12*0,30=0,17M³
V=1,10+1,10+1,40=3,60*2=7,20M*0,12*0,30=0,26M³
V=0,17M³+0,26M³=0,43M³*6=2,57M³</t>
  </si>
  <si>
    <t>SERÁ PLANTADO NAS FLOREIRAS ENTRE OS BANCOS.</t>
  </si>
  <si>
    <t>ÁREA FLOREIRA MENOR=0,40*0,80=0,32*2=0,64M²*2=1,28*6=7,68M²
ÁREA FLOREIRA MAIOR=0,35*1,10=0,3850*2=0,77M²*12=9,24M²
ÁREA FLOREIRA MAIOR=0,2275*2=0,4550M²*12=5,46M²
ÁREA TOTAL=7,68+9,24+5,46=22,38M²</t>
  </si>
  <si>
    <t xml:space="preserve"> A=117,23M²+119,80M²=237,03M²</t>
  </si>
  <si>
    <t>ESTE MARIAL SERÁ DESTINADO PARA O TRAVAMENTO DO PISO INTERTRAVADO.</t>
  </si>
  <si>
    <t>A=117,23M²+119,80M²=237,03M²</t>
  </si>
  <si>
    <t>A=3,81M²*10UND=38,10M²</t>
  </si>
  <si>
    <t>A=0,54+0,36=0,90M²*6UND=5,40M²</t>
  </si>
  <si>
    <t>A=298,62M²+246,88M²=545,50</t>
  </si>
  <si>
    <t>T=13,40M³+37,86M³+4,23+81,83=136,72*1,30*15KM=2666,04M³KM</t>
  </si>
  <si>
    <t>V=545,50M²*0,15CM=81,83M³</t>
  </si>
  <si>
    <t>V=60,384M²*0,07CM=4,23M³</t>
  </si>
  <si>
    <t>A=246,88M²+131,72M²=378,60M²</t>
  </si>
  <si>
    <t>A=2M*2M=4,00M²</t>
  </si>
  <si>
    <t>A=2M*4M=8M²</t>
  </si>
  <si>
    <t xml:space="preserve"> T=2H*2 (DIAS NA SEMANA)*4 (SEMANAS)*4(MESES)=64 HORAS</t>
  </si>
  <si>
    <t>Cronograma Físico e Financeiro</t>
  </si>
  <si>
    <t>Total Por Etapa</t>
  </si>
  <si>
    <t>30 DIAS</t>
  </si>
  <si>
    <t>60 DIAS</t>
  </si>
  <si>
    <t>90 DIAS</t>
  </si>
  <si>
    <t>120 DIAS</t>
  </si>
  <si>
    <t>100,00%
34.664,40</t>
  </si>
  <si>
    <t>33,93%
11.761,62</t>
  </si>
  <si>
    <t>22,02%
7.634,26</t>
  </si>
  <si>
    <t>100,00%
7.394,56</t>
  </si>
  <si>
    <t>25,00%
1.848,64</t>
  </si>
  <si>
    <t>100,00%
23.142,48</t>
  </si>
  <si>
    <t>25,00%
5.785,62</t>
  </si>
  <si>
    <t>100,00%
4.127,36</t>
  </si>
  <si>
    <t/>
  </si>
  <si>
    <t>100,00%
22.607,89</t>
  </si>
  <si>
    <t>47,76%
10.796,94</t>
  </si>
  <si>
    <t>17,67%
3.995,04</t>
  </si>
  <si>
    <t>34,57%
7.815,92</t>
  </si>
  <si>
    <t>100,00%
4.795,64</t>
  </si>
  <si>
    <t>100,00%
298,72</t>
  </si>
  <si>
    <t>100,00%
356,40</t>
  </si>
  <si>
    <t>100,00%
174,15</t>
  </si>
  <si>
    <t>50,00%
87,08</t>
  </si>
  <si>
    <t>100,00%
1.351,14</t>
  </si>
  <si>
    <t>100,00%
8.303,29</t>
  </si>
  <si>
    <t>25,00%
2.075,82</t>
  </si>
  <si>
    <t>50,00%
4.151,65</t>
  </si>
  <si>
    <t>100,00%
6.558,45</t>
  </si>
  <si>
    <t>25,00%
1.639,61</t>
  </si>
  <si>
    <t>50,00%
3.279,23</t>
  </si>
  <si>
    <t>100,00%
770,10</t>
  </si>
  <si>
    <t>25,00%
192,53</t>
  </si>
  <si>
    <t>50,00%
385,05</t>
  </si>
  <si>
    <t>100,00%
113.694,81</t>
  </si>
  <si>
    <t>5,87%
6.670,92</t>
  </si>
  <si>
    <t>26,64%
30.285,46</t>
  </si>
  <si>
    <t>29,81%
33.893,15</t>
  </si>
  <si>
    <t>37,68%
42.845,28</t>
  </si>
  <si>
    <t>100,00%
53.715,38</t>
  </si>
  <si>
    <t>30,00%
16.114,61</t>
  </si>
  <si>
    <t>40,00%
21.486,15</t>
  </si>
  <si>
    <t>100,00%
9.757,62</t>
  </si>
  <si>
    <t>100,00%
14.927,25</t>
  </si>
  <si>
    <t>100,00%
2.222,47</t>
  </si>
  <si>
    <t>50,00%
1.111,24</t>
  </si>
  <si>
    <t>100,00%
20.151,50</t>
  </si>
  <si>
    <t>20,00%
4.030,30</t>
  </si>
  <si>
    <t>40,00%
8.060,60</t>
  </si>
  <si>
    <t>100,00%
4.716,78</t>
  </si>
  <si>
    <t>50,00%
2.358,39</t>
  </si>
  <si>
    <t>100,00%
2.922,57</t>
  </si>
  <si>
    <t>30,00%
876,77</t>
  </si>
  <si>
    <t>70,00%
2.045,80</t>
  </si>
  <si>
    <t>100,00%
5.281,24</t>
  </si>
  <si>
    <t>50,00%
2.640,62</t>
  </si>
  <si>
    <t>100,00%
73.237,19</t>
  </si>
  <si>
    <t>12,70%
9.304,47</t>
  </si>
  <si>
    <t>7,45%
5.452,72</t>
  </si>
  <si>
    <t>40,72%
29.821,55</t>
  </si>
  <si>
    <t>39,13%
28.658,45</t>
  </si>
  <si>
    <t>100,00%
31.573,80</t>
  </si>
  <si>
    <t>50,00%
15.786,90</t>
  </si>
  <si>
    <t>100,00%
11.366,50</t>
  </si>
  <si>
    <t>50,00%
5.683,25</t>
  </si>
  <si>
    <t>100,00%
14.376,60</t>
  </si>
  <si>
    <t>50,00%
7.188,30</t>
  </si>
  <si>
    <t>100,00%
2.326,20</t>
  </si>
  <si>
    <t>50,00%
1.163,10</t>
  </si>
  <si>
    <t>100,00%
5.236,00</t>
  </si>
  <si>
    <t>50,00%
2.618,00</t>
  </si>
  <si>
    <t>100,00%
5.083,84</t>
  </si>
  <si>
    <t>80,00%
4.067,07</t>
  </si>
  <si>
    <t>20,00%
1.016,77</t>
  </si>
  <si>
    <t>100,00%
3.081,70</t>
  </si>
  <si>
    <t>80,00%
2.465,36</t>
  </si>
  <si>
    <t>20,00%
616,34</t>
  </si>
  <si>
    <t>100,00%
192,55</t>
  </si>
  <si>
    <t>80,00%
154,04</t>
  </si>
  <si>
    <t>20,00%
38,51</t>
  </si>
  <si>
    <t>100,00%
41.106,74</t>
  </si>
  <si>
    <t>11,89%
4.889,62</t>
  </si>
  <si>
    <t>5,85%
2.406,73</t>
  </si>
  <si>
    <t>82,25%
33.810,40</t>
  </si>
  <si>
    <t>100,00%
1.224,60</t>
  </si>
  <si>
    <t>100,00%
21.420,00</t>
  </si>
  <si>
    <t>100,00%
3.407,57</t>
  </si>
  <si>
    <t>50,00%
1.703,79</t>
  </si>
  <si>
    <t>100,00%
2.678,70</t>
  </si>
  <si>
    <t>100,00%
544,96</t>
  </si>
  <si>
    <t>100,00%
2.306,70</t>
  </si>
  <si>
    <t>100,00%
334,17</t>
  </si>
  <si>
    <t>100,00%
415,58</t>
  </si>
  <si>
    <t>100,00%
287,36</t>
  </si>
  <si>
    <t>100,00%
5.146,27</t>
  </si>
  <si>
    <t>100,00%
418,26</t>
  </si>
  <si>
    <t>100,00%
14.333,63</t>
  </si>
  <si>
    <t>23,37%
3.349,37</t>
  </si>
  <si>
    <t>22,03%
3.158,23</t>
  </si>
  <si>
    <t>54,60%
7.826,04</t>
  </si>
  <si>
    <t>100,00%
1.132,70</t>
  </si>
  <si>
    <t>100,00%
2.691,55</t>
  </si>
  <si>
    <t>50,00%
1.345,78</t>
  </si>
  <si>
    <t>100,00%
5.531,50</t>
  </si>
  <si>
    <t>100,00%
2.845,92</t>
  </si>
  <si>
    <t>50,00%
1.422,96</t>
  </si>
  <si>
    <t>100,00%
778,98</t>
  </si>
  <si>
    <t>50,00%
389,49</t>
  </si>
  <si>
    <t>100,00%
191,14</t>
  </si>
  <si>
    <t>100,00%
1.161,84</t>
  </si>
  <si>
    <t>100,00%
10.772,70</t>
  </si>
  <si>
    <t>22,21%
2.392,77</t>
  </si>
  <si>
    <t>33,37%
3.594,39</t>
  </si>
  <si>
    <t>100,00%
6.851,72</t>
  </si>
  <si>
    <t>25,00%
1.712,93</t>
  </si>
  <si>
    <t>100,00%
2.719,36</t>
  </si>
  <si>
    <t>25,00%
679,84</t>
  </si>
  <si>
    <t>100,00%
1.201,62</t>
  </si>
  <si>
    <t>100,00%
1.314,51</t>
  </si>
  <si>
    <t>100,00%
1.096,45</t>
  </si>
  <si>
    <t>100,00%
218,06</t>
  </si>
  <si>
    <t>Porcentagem</t>
  </si>
  <si>
    <t>13,13%</t>
  </si>
  <si>
    <t>18,61%</t>
  </si>
  <si>
    <t>27,95%</t>
  </si>
  <si>
    <t>40,32%</t>
  </si>
  <si>
    <t>Custo</t>
  </si>
  <si>
    <t>40.926,72</t>
  </si>
  <si>
    <t>57.999,22</t>
  </si>
  <si>
    <t>87.122,60</t>
  </si>
  <si>
    <t>125.683,33</t>
  </si>
  <si>
    <t>Porcentagem Acumulado</t>
  </si>
  <si>
    <t>31,73%</t>
  </si>
  <si>
    <t>59,68%</t>
  </si>
  <si>
    <t>100,0%</t>
  </si>
  <si>
    <t>Custo Acumulado</t>
  </si>
  <si>
    <t>40.926,71</t>
  </si>
  <si>
    <t>98.925,93</t>
  </si>
  <si>
    <t>186.048,53</t>
  </si>
  <si>
    <t>311.731,87</t>
  </si>
  <si>
    <t>_______________________________________________________________
Engenheiro Civil
Max Nazaro Pereira Nantes
CREA/MS 68163</t>
  </si>
  <si>
    <t>PLANILHA DE COMPOSIÇÃO UNITÁRIA (DESONERADA)</t>
  </si>
  <si>
    <t>MUNIC.</t>
  </si>
  <si>
    <t>ITEM</t>
  </si>
  <si>
    <t>FONTE</t>
  </si>
  <si>
    <t>CÓDIGO</t>
  </si>
  <si>
    <t>MÃO DE OBRA</t>
  </si>
  <si>
    <t>UNID.</t>
  </si>
  <si>
    <t>COEFICIENTE QTD</t>
  </si>
  <si>
    <t>PREÇO UNITÁRIO</t>
  </si>
  <si>
    <t>PREÇO TOTAL</t>
  </si>
  <si>
    <t>CPU02.1</t>
  </si>
  <si>
    <t>CPU02.2</t>
  </si>
  <si>
    <t>INSUMOS</t>
  </si>
  <si>
    <t>ORSE</t>
  </si>
  <si>
    <t>TOTAL - M²</t>
  </si>
  <si>
    <t>COMPOSIÇÃO - 74209/001</t>
  </si>
  <si>
    <t>PLACA DE OBRA EM CHAPA DE ACO GALVANIZADO</t>
  </si>
  <si>
    <t>01.1</t>
  </si>
  <si>
    <t>CARPINTEIRO DE FORMAS COM ENCARGOS COMPLEMENTARES</t>
  </si>
  <si>
    <t>01.2</t>
  </si>
  <si>
    <t>SERVENTE COM ENCARGOS COMPLEMENTARES</t>
  </si>
  <si>
    <t>01.4</t>
  </si>
  <si>
    <t>SARRAFO DE MADEIRA NAO APARELHADA *2,5 X 7* CM, MACARANDUBA, ANGELIM OU EQUIVALENTE DA REGIAO</t>
  </si>
  <si>
    <t>01.5</t>
  </si>
  <si>
    <t>PONTALETE DE MADEIRA NAO APARELHADA *7,5 X 7,5* CM (3 X 3 ") PINUS, MISTA OU EQUIVALENTE DA REGIAO</t>
  </si>
  <si>
    <t>01.6</t>
  </si>
  <si>
    <t>PLACA DE OBRA (PARA CONSTRUCAO CIVIL) EM CHAPA GALVANIZADA *N. 22*, ADESIVADA, DE *2,0 X 1,125* M</t>
  </si>
  <si>
    <t>01.7</t>
  </si>
  <si>
    <t>PREGO DE ACO POLIDO COM CABECA 18 X 30 (2 3/4 X 10)</t>
  </si>
  <si>
    <t xml:space="preserve">TOTAL - M² </t>
  </si>
  <si>
    <t>CHP</t>
  </si>
  <si>
    <t>UND</t>
  </si>
  <si>
    <t>COMPOSIÇÃO - 74209/027</t>
  </si>
  <si>
    <t>PEDREIRO COM ENCARGOS COMPLEMENTARES</t>
  </si>
  <si>
    <t>PLACA DE INAUGURACAO METALICA, *40* CM X *60* CM</t>
  </si>
  <si>
    <t>01.3</t>
  </si>
  <si>
    <t>REFORMA E REVITALIZAÇÃO DA CALÇADA AQUIDABAN</t>
  </si>
  <si>
    <t>DEZEMBRO DE 2022</t>
  </si>
  <si>
    <t xml:space="preserve">COMPOSIÇÃO  -   74209/031 </t>
  </si>
  <si>
    <t xml:space="preserve"> PEDREIRO COM ENCARGOS COMPLEMENTARES</t>
  </si>
  <si>
    <t xml:space="preserve"> CONCRETO MAGRO PARA LASTRO, TRAÇO 1:4,5:4,5 (EM MASSA SECA DE CIMENTO/ AREIA MÉDIA/ BRITA 1) - PREPARO MECÂNICO COM BETONEIRA 400 L. AF_05/2021</t>
  </si>
  <si>
    <t>COMPOSIÇÃO - 022590</t>
  </si>
  <si>
    <t xml:space="preserve"> Descarte de resíduos misturado da construção civil em área licenciada.</t>
  </si>
  <si>
    <t>T</t>
  </si>
  <si>
    <t>ASTU - DESCARTE DE MATERIAIS</t>
  </si>
  <si>
    <t>COMPOSIÇÃO - 022642</t>
  </si>
  <si>
    <t>GUINDAUTO HIDRÁULICO, CAPACIDADE MÁXIMA DE CARGA 6200 KG, MOMENTO MÁXIMO DE CARGA 11,7 TM, ALCANCE MÁXIMO HORIZONTAL 9,70 M, INCLUSIVE CAMINHÃO TOCO PBT 16.000 KG, POTÊNCIA DE 189 CV - CHP DIURNO. AF_06/2014</t>
  </si>
  <si>
    <t xml:space="preserve"> AUXILIAR DE ELETRICISTA COM ENCARGOS COMPLEMENTARES</t>
  </si>
  <si>
    <t>ELETRICISTA COM ENCARGOS COMPLEMENTARES</t>
  </si>
  <si>
    <t>CABO DE COBRE NU 35 MM2 MEIO-DURO</t>
  </si>
  <si>
    <t>POSTE CONICO CONTINUO EM ACO GALVANIZADO, CURVO, BRACO SIMPLES, ENGASTADO, H = 9 M, DIAMETRO INFERIOR = *135* MM</t>
  </si>
  <si>
    <t>COMPOSIÇÃO - 022640</t>
  </si>
  <si>
    <t xml:space="preserve"> SERVENTE COM ENCARGOS COMPLEMENTARES</t>
  </si>
  <si>
    <t xml:space="preserve"> IMPERMEABILIZADOR COM ENCARGOS COMPLEMENTARES</t>
  </si>
  <si>
    <t>RESINA ACRILICA PREMIUM BASE AGUA - COR BRANCA</t>
  </si>
  <si>
    <t>CALÇADA RUA AQUIDABAN, CENTRO.</t>
  </si>
  <si>
    <t>MEMÓRIA DE CÁLCULO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</si>
</sst>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* #,##0.00_-;\-&quot;R$&quot;* #,##0.00_-;_-&quot;R$&quot;* &quot;-&quot;??_-;_-@_-"/>
    <numFmt numFmtId="164" formatCode="#,##0.00\ %"/>
    <numFmt numFmtId="165" formatCode="_-[$R$-416]\ * #,##0.00_-;\-[$R$-416]\ * #,##0.00_-;_-[$R$-416]\ * &quot;-&quot;??_-;_-@_-"/>
    <numFmt numFmtId="166" formatCode="0.0000"/>
    <numFmt numFmtId="167" formatCode="0.000"/>
  </numFmts>
  <fonts count="25" x14ac:knownFonts="1">
    <font>
      <sz val="11"/>
      <name val="Arial"/>
      <family val="1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4"/>
      <color theme="4" tint="-0.249977111117893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1"/>
      <name val="Arial"/>
      <family val="1"/>
    </font>
    <font>
      <b/>
      <sz val="10"/>
      <name val="Arial"/>
      <family val="1"/>
    </font>
    <font>
      <b/>
      <sz val="10"/>
      <color rgb="FF00000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sz val="2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9"/>
      <name val="Arial"/>
      <family val="2"/>
    </font>
    <font>
      <sz val="12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</patternFill>
    </fill>
    <fill>
      <patternFill patternType="solid">
        <fgColor rgb="FFD8ECF6"/>
      </patternFill>
    </fill>
    <fill>
      <patternFill patternType="solid">
        <fgColor rgb="FFDFF0D8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thin">
        <color rgb="FFCCCCCC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medium">
        <color indexed="64"/>
      </top>
      <bottom style="thin">
        <color rgb="FFCCCCCC"/>
      </bottom>
      <diagonal/>
    </border>
    <border>
      <left style="thin">
        <color rgb="FFCCCCCC"/>
      </left>
      <right style="medium">
        <color indexed="64"/>
      </right>
      <top style="medium">
        <color indexed="64"/>
      </top>
      <bottom style="thin">
        <color rgb="FFCCCCCC"/>
      </bottom>
      <diagonal/>
    </border>
    <border>
      <left style="medium">
        <color indexed="64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medium">
        <color indexed="64"/>
      </bottom>
      <diagonal/>
    </border>
    <border>
      <left style="thin">
        <color rgb="FFCCCCCC"/>
      </left>
      <right style="medium">
        <color indexed="64"/>
      </right>
      <top style="thin">
        <color rgb="FFCCCCCC"/>
      </top>
      <bottom style="medium">
        <color indexed="64"/>
      </bottom>
      <diagonal/>
    </border>
    <border>
      <left style="medium">
        <color indexed="64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thin">
        <color rgb="FFCCCCCC"/>
      </right>
      <top/>
      <bottom style="medium">
        <color indexed="64"/>
      </bottom>
      <diagonal/>
    </border>
    <border>
      <left style="thin">
        <color rgb="FFCCCCCC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rgb="FF0092F6"/>
      </bottom>
      <diagonal/>
    </border>
    <border>
      <left/>
      <right/>
      <top/>
      <bottom style="thick">
        <color rgb="FFFF5500"/>
      </bottom>
      <diagonal/>
    </border>
    <border>
      <left/>
      <right style="medium">
        <color indexed="64"/>
      </right>
      <top/>
      <bottom style="thick">
        <color rgb="FF0092F6"/>
      </bottom>
      <diagonal/>
    </border>
    <border>
      <left/>
      <right style="medium">
        <color indexed="64"/>
      </right>
      <top/>
      <bottom style="thick">
        <color rgb="FFFF5500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" fillId="0" borderId="0"/>
    <xf numFmtId="44" fontId="19" fillId="0" borderId="0" applyFont="0" applyFill="0" applyBorder="0" applyAlignment="0" applyProtection="0"/>
  </cellStyleXfs>
  <cellXfs count="191">
    <xf numFmtId="0" fontId="0" fillId="0" borderId="0" xfId="0"/>
    <xf numFmtId="0" fontId="0" fillId="0" borderId="0" xfId="0" applyProtection="1">
      <protection locked="0"/>
    </xf>
    <xf numFmtId="10" fontId="7" fillId="5" borderId="3" xfId="1" applyNumberFormat="1" applyFont="1" applyFill="1" applyBorder="1" applyAlignment="1" applyProtection="1">
      <alignment horizontal="center" vertical="center"/>
      <protection locked="0"/>
    </xf>
    <xf numFmtId="10" fontId="6" fillId="5" borderId="3" xfId="2" applyNumberFormat="1" applyFont="1" applyFill="1" applyBorder="1" applyAlignment="1" applyProtection="1">
      <alignment horizontal="center" vertical="center"/>
      <protection locked="0"/>
    </xf>
    <xf numFmtId="10" fontId="6" fillId="5" borderId="3" xfId="1" applyNumberFormat="1" applyFont="1" applyFill="1" applyBorder="1" applyAlignment="1" applyProtection="1">
      <alignment horizontal="center" vertical="center"/>
      <protection locked="0"/>
    </xf>
    <xf numFmtId="10" fontId="8" fillId="0" borderId="3" xfId="1" applyNumberFormat="1" applyFont="1" applyFill="1" applyBorder="1" applyAlignment="1" applyProtection="1">
      <alignment horizontal="center" vertical="center"/>
    </xf>
    <xf numFmtId="0" fontId="2" fillId="0" borderId="1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0" fillId="0" borderId="0" xfId="0" applyFont="1" applyAlignment="1">
      <alignment horizontal="left" vertical="center"/>
    </xf>
    <xf numFmtId="0" fontId="6" fillId="0" borderId="1" xfId="2" applyFont="1" applyBorder="1" applyAlignment="1" applyProtection="1">
      <alignment horizontal="center" vertical="center"/>
    </xf>
    <xf numFmtId="10" fontId="6" fillId="0" borderId="3" xfId="2" applyNumberFormat="1" applyFont="1" applyBorder="1" applyAlignment="1" applyProtection="1">
      <alignment vertical="center"/>
    </xf>
    <xf numFmtId="0" fontId="1" fillId="4" borderId="1" xfId="0" applyFont="1" applyFill="1" applyBorder="1" applyAlignment="1" applyProtection="1">
      <alignment horizontal="center" vertical="center" wrapText="1"/>
    </xf>
    <xf numFmtId="10" fontId="8" fillId="0" borderId="3" xfId="2" applyNumberFormat="1" applyFont="1" applyFill="1" applyBorder="1" applyAlignment="1" applyProtection="1">
      <alignment horizontal="center" vertical="center"/>
    </xf>
    <xf numFmtId="0" fontId="8" fillId="0" borderId="8" xfId="2" applyFont="1" applyBorder="1" applyAlignment="1" applyProtection="1">
      <alignment vertical="center"/>
    </xf>
    <xf numFmtId="0" fontId="4" fillId="0" borderId="23" xfId="0" applyFont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16" fillId="7" borderId="27" xfId="0" applyFont="1" applyFill="1" applyBorder="1" applyAlignment="1">
      <alignment horizontal="left" vertical="top" wrapText="1"/>
    </xf>
    <xf numFmtId="0" fontId="16" fillId="7" borderId="27" xfId="0" applyFont="1" applyFill="1" applyBorder="1" applyAlignment="1">
      <alignment horizontal="right" vertical="top" wrapText="1"/>
    </xf>
    <xf numFmtId="4" fontId="16" fillId="7" borderId="27" xfId="0" applyNumberFormat="1" applyFont="1" applyFill="1" applyBorder="1" applyAlignment="1">
      <alignment horizontal="right" vertical="top" wrapText="1"/>
    </xf>
    <xf numFmtId="0" fontId="17" fillId="8" borderId="27" xfId="0" applyFont="1" applyFill="1" applyBorder="1" applyAlignment="1">
      <alignment horizontal="left" vertical="top" wrapText="1"/>
    </xf>
    <xf numFmtId="0" fontId="17" fillId="8" borderId="27" xfId="0" applyFont="1" applyFill="1" applyBorder="1" applyAlignment="1">
      <alignment horizontal="right" vertical="top" wrapText="1"/>
    </xf>
    <xf numFmtId="0" fontId="17" fillId="8" borderId="27" xfId="0" applyFont="1" applyFill="1" applyBorder="1" applyAlignment="1">
      <alignment horizontal="center" vertical="top" wrapText="1"/>
    </xf>
    <xf numFmtId="4" fontId="17" fillId="8" borderId="27" xfId="0" applyNumberFormat="1" applyFont="1" applyFill="1" applyBorder="1" applyAlignment="1">
      <alignment horizontal="right" vertical="top" wrapText="1"/>
    </xf>
    <xf numFmtId="0" fontId="14" fillId="6" borderId="28" xfId="0" applyFont="1" applyFill="1" applyBorder="1" applyAlignment="1">
      <alignment horizontal="left" vertical="top" wrapText="1"/>
    </xf>
    <xf numFmtId="0" fontId="14" fillId="6" borderId="29" xfId="0" applyFont="1" applyFill="1" applyBorder="1" applyAlignment="1">
      <alignment horizontal="left" vertical="top" wrapText="1"/>
    </xf>
    <xf numFmtId="0" fontId="15" fillId="6" borderId="23" xfId="0" applyFont="1" applyFill="1" applyBorder="1" applyAlignment="1">
      <alignment horizontal="left" vertical="top" wrapText="1"/>
    </xf>
    <xf numFmtId="0" fontId="15" fillId="6" borderId="0" xfId="0" applyFont="1" applyFill="1" applyBorder="1" applyAlignment="1">
      <alignment horizontal="left" vertical="top" wrapText="1"/>
    </xf>
    <xf numFmtId="0" fontId="14" fillId="6" borderId="31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right" vertical="top" wrapText="1"/>
    </xf>
    <xf numFmtId="0" fontId="16" fillId="7" borderId="31" xfId="0" applyFont="1" applyFill="1" applyBorder="1" applyAlignment="1">
      <alignment horizontal="left" vertical="top" wrapText="1"/>
    </xf>
    <xf numFmtId="164" fontId="16" fillId="7" borderId="32" xfId="0" applyNumberFormat="1" applyFont="1" applyFill="1" applyBorder="1" applyAlignment="1">
      <alignment horizontal="right" vertical="top" wrapText="1"/>
    </xf>
    <xf numFmtId="0" fontId="17" fillId="8" borderId="31" xfId="0" applyFont="1" applyFill="1" applyBorder="1" applyAlignment="1">
      <alignment horizontal="left" vertical="top" wrapText="1"/>
    </xf>
    <xf numFmtId="164" fontId="17" fillId="8" borderId="32" xfId="0" applyNumberFormat="1" applyFont="1" applyFill="1" applyBorder="1" applyAlignment="1">
      <alignment horizontal="right" vertical="top" wrapText="1"/>
    </xf>
    <xf numFmtId="0" fontId="18" fillId="6" borderId="23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" vertical="top" wrapText="1"/>
    </xf>
    <xf numFmtId="0" fontId="18" fillId="6" borderId="24" xfId="0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left" vertical="top" wrapText="1"/>
    </xf>
    <xf numFmtId="0" fontId="15" fillId="6" borderId="0" xfId="0" applyFont="1" applyFill="1" applyBorder="1" applyAlignment="1">
      <alignment horizontal="right" vertical="top" wrapText="1"/>
    </xf>
    <xf numFmtId="0" fontId="15" fillId="6" borderId="23" xfId="0" applyFont="1" applyFill="1" applyBorder="1" applyAlignment="1">
      <alignment horizontal="center" vertical="top" wrapText="1"/>
    </xf>
    <xf numFmtId="0" fontId="15" fillId="6" borderId="0" xfId="0" applyFont="1" applyFill="1" applyBorder="1" applyAlignment="1">
      <alignment horizontal="center" vertical="top" wrapText="1"/>
    </xf>
    <xf numFmtId="0" fontId="15" fillId="6" borderId="24" xfId="0" applyFont="1" applyFill="1" applyBorder="1" applyAlignment="1">
      <alignment horizontal="center" vertical="top" wrapText="1"/>
    </xf>
    <xf numFmtId="0" fontId="18" fillId="6" borderId="28" xfId="0" applyFont="1" applyFill="1" applyBorder="1" applyAlignment="1">
      <alignment horizontal="center" vertical="top" wrapText="1"/>
    </xf>
    <xf numFmtId="0" fontId="18" fillId="6" borderId="29" xfId="0" applyFont="1" applyFill="1" applyBorder="1" applyAlignment="1">
      <alignment horizontal="center" vertical="top" wrapText="1"/>
    </xf>
    <xf numFmtId="0" fontId="18" fillId="6" borderId="30" xfId="0" applyFont="1" applyFill="1" applyBorder="1" applyAlignment="1">
      <alignment horizontal="center" vertical="top" wrapText="1"/>
    </xf>
    <xf numFmtId="0" fontId="16" fillId="7" borderId="36" xfId="0" applyFont="1" applyFill="1" applyBorder="1" applyAlignment="1">
      <alignment horizontal="left" vertical="top" wrapText="1"/>
    </xf>
    <xf numFmtId="0" fontId="16" fillId="7" borderId="37" xfId="0" applyFont="1" applyFill="1" applyBorder="1" applyAlignment="1">
      <alignment horizontal="left" vertical="top" wrapText="1"/>
    </xf>
    <xf numFmtId="0" fontId="16" fillId="7" borderId="37" xfId="0" applyFont="1" applyFill="1" applyBorder="1" applyAlignment="1">
      <alignment horizontal="right" vertical="top" wrapText="1"/>
    </xf>
    <xf numFmtId="4" fontId="16" fillId="7" borderId="37" xfId="0" applyNumberFormat="1" applyFont="1" applyFill="1" applyBorder="1" applyAlignment="1">
      <alignment horizontal="right" vertical="top" wrapText="1"/>
    </xf>
    <xf numFmtId="164" fontId="16" fillId="7" borderId="38" xfId="0" applyNumberFormat="1" applyFont="1" applyFill="1" applyBorder="1" applyAlignment="1">
      <alignment horizontal="right" vertical="top" wrapText="1"/>
    </xf>
    <xf numFmtId="0" fontId="17" fillId="8" borderId="39" xfId="0" applyFont="1" applyFill="1" applyBorder="1" applyAlignment="1">
      <alignment horizontal="left" vertical="top" wrapText="1"/>
    </xf>
    <xf numFmtId="0" fontId="17" fillId="8" borderId="40" xfId="0" applyFont="1" applyFill="1" applyBorder="1" applyAlignment="1">
      <alignment horizontal="right" vertical="top" wrapText="1"/>
    </xf>
    <xf numFmtId="0" fontId="17" fillId="8" borderId="40" xfId="0" applyFont="1" applyFill="1" applyBorder="1" applyAlignment="1">
      <alignment horizontal="left" vertical="top" wrapText="1"/>
    </xf>
    <xf numFmtId="0" fontId="17" fillId="8" borderId="40" xfId="0" applyFont="1" applyFill="1" applyBorder="1" applyAlignment="1">
      <alignment horizontal="center" vertical="top" wrapText="1"/>
    </xf>
    <xf numFmtId="4" fontId="17" fillId="8" borderId="40" xfId="0" applyNumberFormat="1" applyFont="1" applyFill="1" applyBorder="1" applyAlignment="1">
      <alignment horizontal="right" vertical="top" wrapText="1"/>
    </xf>
    <xf numFmtId="164" fontId="17" fillId="8" borderId="41" xfId="0" applyNumberFormat="1" applyFont="1" applyFill="1" applyBorder="1" applyAlignment="1">
      <alignment horizontal="right" vertical="top" wrapText="1"/>
    </xf>
    <xf numFmtId="0" fontId="14" fillId="6" borderId="42" xfId="0" applyFont="1" applyFill="1" applyBorder="1" applyAlignment="1">
      <alignment horizontal="left" vertical="top" wrapText="1"/>
    </xf>
    <xf numFmtId="0" fontId="14" fillId="6" borderId="43" xfId="0" applyFont="1" applyFill="1" applyBorder="1" applyAlignment="1">
      <alignment horizontal="right" vertical="top" wrapText="1"/>
    </xf>
    <xf numFmtId="0" fontId="14" fillId="6" borderId="43" xfId="0" applyFont="1" applyFill="1" applyBorder="1" applyAlignment="1">
      <alignment horizontal="left" vertical="top" wrapText="1"/>
    </xf>
    <xf numFmtId="0" fontId="14" fillId="6" borderId="43" xfId="0" applyFont="1" applyFill="1" applyBorder="1" applyAlignment="1">
      <alignment horizontal="center" vertical="top" wrapText="1"/>
    </xf>
    <xf numFmtId="0" fontId="14" fillId="6" borderId="44" xfId="0" applyFont="1" applyFill="1" applyBorder="1" applyAlignment="1">
      <alignment horizontal="right" vertical="top" wrapText="1"/>
    </xf>
    <xf numFmtId="0" fontId="0" fillId="0" borderId="0" xfId="0"/>
    <xf numFmtId="0" fontId="14" fillId="6" borderId="27" xfId="0" applyFont="1" applyFill="1" applyBorder="1" applyAlignment="1">
      <alignment horizontal="left" vertical="top" wrapText="1"/>
    </xf>
    <xf numFmtId="0" fontId="14" fillId="6" borderId="27" xfId="0" applyFont="1" applyFill="1" applyBorder="1" applyAlignment="1">
      <alignment horizontal="center" vertical="top" wrapText="1"/>
    </xf>
    <xf numFmtId="0" fontId="14" fillId="6" borderId="27" xfId="0" applyFont="1" applyFill="1" applyBorder="1" applyAlignment="1">
      <alignment horizontal="right" vertical="top" wrapText="1"/>
    </xf>
    <xf numFmtId="0" fontId="16" fillId="7" borderId="27" xfId="0" applyFont="1" applyFill="1" applyBorder="1" applyAlignment="1">
      <alignment horizontal="left" vertical="top" wrapText="1"/>
    </xf>
    <xf numFmtId="0" fontId="16" fillId="7" borderId="27" xfId="0" applyFont="1" applyFill="1" applyBorder="1" applyAlignment="1">
      <alignment horizontal="center" vertical="top" wrapText="1"/>
    </xf>
    <xf numFmtId="0" fontId="16" fillId="7" borderId="27" xfId="0" applyFont="1" applyFill="1" applyBorder="1" applyAlignment="1">
      <alignment horizontal="right" vertical="top" wrapText="1"/>
    </xf>
    <xf numFmtId="0" fontId="17" fillId="8" borderId="27" xfId="0" applyFont="1" applyFill="1" applyBorder="1" applyAlignment="1">
      <alignment horizontal="left" vertical="top" wrapText="1"/>
    </xf>
    <xf numFmtId="0" fontId="17" fillId="8" borderId="27" xfId="0" applyFont="1" applyFill="1" applyBorder="1" applyAlignment="1">
      <alignment horizontal="center" vertical="top" wrapText="1"/>
    </xf>
    <xf numFmtId="0" fontId="17" fillId="8" borderId="27" xfId="0" applyFont="1" applyFill="1" applyBorder="1" applyAlignment="1">
      <alignment horizontal="right" vertical="top" wrapText="1"/>
    </xf>
    <xf numFmtId="0" fontId="18" fillId="6" borderId="0" xfId="0" applyFont="1" applyFill="1" applyAlignment="1">
      <alignment horizontal="center" vertical="top" wrapText="1"/>
    </xf>
    <xf numFmtId="0" fontId="15" fillId="6" borderId="0" xfId="0" applyFont="1" applyFill="1" applyAlignment="1">
      <alignment vertical="top" wrapText="1"/>
    </xf>
    <xf numFmtId="0" fontId="0" fillId="0" borderId="0" xfId="0" applyAlignment="1"/>
    <xf numFmtId="0" fontId="14" fillId="6" borderId="30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 wrapText="1"/>
    </xf>
    <xf numFmtId="0" fontId="14" fillId="6" borderId="32" xfId="0" applyFont="1" applyFill="1" applyBorder="1" applyAlignment="1">
      <alignment horizontal="left" vertical="top" wrapText="1"/>
    </xf>
    <xf numFmtId="0" fontId="16" fillId="7" borderId="32" xfId="0" applyFont="1" applyFill="1" applyBorder="1" applyAlignment="1">
      <alignment horizontal="left" vertical="top" wrapText="1"/>
    </xf>
    <xf numFmtId="0" fontId="17" fillId="8" borderId="32" xfId="0" applyFont="1" applyFill="1" applyBorder="1" applyAlignment="1">
      <alignment horizontal="left" vertical="top" wrapText="1"/>
    </xf>
    <xf numFmtId="4" fontId="15" fillId="6" borderId="24" xfId="0" applyNumberFormat="1" applyFont="1" applyFill="1" applyBorder="1" applyAlignment="1">
      <alignment vertical="top" wrapText="1"/>
    </xf>
    <xf numFmtId="0" fontId="17" fillId="7" borderId="48" xfId="0" applyFont="1" applyFill="1" applyBorder="1" applyAlignment="1">
      <alignment horizontal="right" vertical="top" wrapText="1"/>
    </xf>
    <xf numFmtId="0" fontId="17" fillId="8" borderId="49" xfId="0" applyFont="1" applyFill="1" applyBorder="1" applyAlignment="1">
      <alignment horizontal="right" vertical="top" wrapText="1"/>
    </xf>
    <xf numFmtId="0" fontId="17" fillId="7" borderId="50" xfId="0" applyFont="1" applyFill="1" applyBorder="1" applyAlignment="1">
      <alignment horizontal="right" vertical="top" wrapText="1"/>
    </xf>
    <xf numFmtId="0" fontId="17" fillId="8" borderId="51" xfId="0" applyFont="1" applyFill="1" applyBorder="1" applyAlignment="1">
      <alignment horizontal="right" vertical="top" wrapText="1"/>
    </xf>
    <xf numFmtId="0" fontId="17" fillId="8" borderId="32" xfId="0" applyFont="1" applyFill="1" applyBorder="1" applyAlignment="1">
      <alignment horizontal="right" vertical="top" wrapText="1"/>
    </xf>
    <xf numFmtId="0" fontId="16" fillId="7" borderId="32" xfId="0" applyFont="1" applyFill="1" applyBorder="1" applyAlignment="1">
      <alignment horizontal="right" vertical="top" wrapText="1"/>
    </xf>
    <xf numFmtId="0" fontId="15" fillId="6" borderId="24" xfId="0" applyFont="1" applyFill="1" applyBorder="1" applyAlignment="1">
      <alignment horizontal="right" vertical="top" wrapText="1"/>
    </xf>
    <xf numFmtId="0" fontId="15" fillId="6" borderId="23" xfId="0" applyFont="1" applyFill="1" applyBorder="1" applyAlignment="1">
      <alignment horizontal="right" vertical="top" wrapText="1"/>
    </xf>
    <xf numFmtId="0" fontId="15" fillId="6" borderId="0" xfId="0" applyFont="1" applyFill="1" applyBorder="1" applyAlignment="1">
      <alignment horizontal="right" vertical="top" wrapText="1"/>
    </xf>
    <xf numFmtId="0" fontId="15" fillId="6" borderId="0" xfId="0" applyFont="1" applyFill="1" applyBorder="1" applyAlignment="1">
      <alignment horizontal="left" vertical="top" wrapText="1"/>
    </xf>
    <xf numFmtId="4" fontId="15" fillId="6" borderId="0" xfId="0" applyNumberFormat="1" applyFont="1" applyFill="1" applyBorder="1" applyAlignment="1">
      <alignment horizontal="right" vertical="top" wrapText="1"/>
    </xf>
    <xf numFmtId="0" fontId="15" fillId="6" borderId="24" xfId="0" applyFont="1" applyFill="1" applyBorder="1" applyAlignment="1">
      <alignment horizontal="right" vertical="top" wrapText="1"/>
    </xf>
    <xf numFmtId="0" fontId="18" fillId="6" borderId="33" xfId="0" applyFont="1" applyFill="1" applyBorder="1" applyAlignment="1">
      <alignment horizontal="center" wrapText="1"/>
    </xf>
    <xf numFmtId="0" fontId="0" fillId="0" borderId="34" xfId="0" applyBorder="1" applyAlignment="1"/>
    <xf numFmtId="0" fontId="0" fillId="0" borderId="35" xfId="0" applyBorder="1" applyAlignment="1"/>
    <xf numFmtId="0" fontId="14" fillId="6" borderId="45" xfId="0" applyFont="1" applyFill="1" applyBorder="1" applyAlignment="1">
      <alignment horizontal="center" wrapText="1"/>
    </xf>
    <xf numFmtId="0" fontId="0" fillId="0" borderId="46" xfId="0" applyBorder="1"/>
    <xf numFmtId="0" fontId="0" fillId="0" borderId="47" xfId="0" applyBorder="1"/>
    <xf numFmtId="0" fontId="14" fillId="6" borderId="29" xfId="0" applyFont="1" applyFill="1" applyBorder="1" applyAlignment="1">
      <alignment horizontal="left" vertical="top" wrapText="1"/>
    </xf>
    <xf numFmtId="0" fontId="14" fillId="6" borderId="30" xfId="0" applyFont="1" applyFill="1" applyBorder="1" applyAlignment="1">
      <alignment horizontal="left" vertical="top" wrapText="1"/>
    </xf>
    <xf numFmtId="0" fontId="15" fillId="6" borderId="24" xfId="0" applyFont="1" applyFill="1" applyBorder="1" applyAlignment="1">
      <alignment horizontal="left" vertical="top" wrapText="1"/>
    </xf>
    <xf numFmtId="0" fontId="18" fillId="6" borderId="34" xfId="0" applyFont="1" applyFill="1" applyBorder="1" applyAlignment="1">
      <alignment horizontal="center" wrapText="1"/>
    </xf>
    <xf numFmtId="0" fontId="18" fillId="6" borderId="35" xfId="0" applyFont="1" applyFill="1" applyBorder="1" applyAlignment="1">
      <alignment horizontal="center" wrapText="1"/>
    </xf>
    <xf numFmtId="0" fontId="0" fillId="0" borderId="0" xfId="0"/>
    <xf numFmtId="0" fontId="14" fillId="6" borderId="23" xfId="0" applyFont="1" applyFill="1" applyBorder="1" applyAlignment="1">
      <alignment horizontal="center" wrapText="1"/>
    </xf>
    <xf numFmtId="0" fontId="0" fillId="0" borderId="0" xfId="0" applyBorder="1"/>
    <xf numFmtId="0" fontId="0" fillId="0" borderId="24" xfId="0" applyBorder="1"/>
    <xf numFmtId="0" fontId="15" fillId="6" borderId="23" xfId="0" applyFont="1" applyFill="1" applyBorder="1" applyAlignment="1">
      <alignment horizontal="left" vertical="top" wrapText="1"/>
    </xf>
    <xf numFmtId="0" fontId="6" fillId="0" borderId="2" xfId="2" applyFont="1" applyBorder="1" applyAlignment="1" applyProtection="1">
      <alignment horizontal="left" vertical="center"/>
    </xf>
    <xf numFmtId="0" fontId="12" fillId="0" borderId="5" xfId="0" applyFont="1" applyBorder="1" applyAlignment="1" applyProtection="1">
      <alignment horizontal="center"/>
      <protection locked="0"/>
    </xf>
    <xf numFmtId="0" fontId="13" fillId="0" borderId="6" xfId="0" applyFont="1" applyBorder="1" applyAlignment="1" applyProtection="1">
      <alignment horizontal="center"/>
      <protection locked="0"/>
    </xf>
    <xf numFmtId="0" fontId="13" fillId="0" borderId="7" xfId="0" applyFont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1" fillId="0" borderId="2" xfId="0" applyFont="1" applyBorder="1" applyAlignment="1" applyProtection="1">
      <alignment horizontal="left"/>
      <protection locked="0"/>
    </xf>
    <xf numFmtId="10" fontId="2" fillId="0" borderId="3" xfId="0" applyNumberFormat="1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</xf>
    <xf numFmtId="0" fontId="2" fillId="3" borderId="2" xfId="0" applyFont="1" applyFill="1" applyBorder="1" applyAlignment="1" applyProtection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 wrapText="1"/>
    </xf>
    <xf numFmtId="0" fontId="1" fillId="4" borderId="3" xfId="0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/>
    </xf>
    <xf numFmtId="0" fontId="0" fillId="0" borderId="10" xfId="0" applyFont="1" applyBorder="1" applyAlignment="1" applyProtection="1">
      <alignment horizontal="center"/>
    </xf>
    <xf numFmtId="0" fontId="0" fillId="0" borderId="11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</xf>
    <xf numFmtId="0" fontId="0" fillId="0" borderId="13" xfId="0" applyFont="1" applyBorder="1" applyAlignment="1" applyProtection="1">
      <alignment horizontal="center"/>
    </xf>
    <xf numFmtId="0" fontId="0" fillId="0" borderId="14" xfId="0" applyFont="1" applyBorder="1" applyAlignment="1" applyProtection="1">
      <alignment horizontal="center"/>
    </xf>
    <xf numFmtId="0" fontId="6" fillId="0" borderId="2" xfId="2" applyFont="1" applyBorder="1" applyAlignment="1" applyProtection="1">
      <alignment horizontal="center" vertical="center"/>
    </xf>
    <xf numFmtId="0" fontId="8" fillId="0" borderId="1" xfId="2" applyFont="1" applyBorder="1" applyAlignment="1" applyProtection="1">
      <alignment horizontal="center" vertical="center"/>
    </xf>
    <xf numFmtId="0" fontId="8" fillId="0" borderId="2" xfId="2" applyFont="1" applyBorder="1" applyAlignment="1" applyProtection="1">
      <alignment horizontal="center" vertical="center"/>
    </xf>
    <xf numFmtId="0" fontId="8" fillId="0" borderId="3" xfId="2" applyFont="1" applyBorder="1" applyAlignment="1" applyProtection="1">
      <alignment horizontal="center" vertical="center"/>
    </xf>
    <xf numFmtId="0" fontId="6" fillId="0" borderId="1" xfId="2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/>
    </xf>
    <xf numFmtId="0" fontId="4" fillId="0" borderId="2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  <xf numFmtId="0" fontId="0" fillId="0" borderId="18" xfId="0" applyBorder="1" applyAlignment="1" applyProtection="1">
      <alignment horizontal="right"/>
    </xf>
    <xf numFmtId="0" fontId="0" fillId="0" borderId="10" xfId="0" applyBorder="1" applyAlignment="1" applyProtection="1">
      <alignment horizontal="right"/>
    </xf>
    <xf numFmtId="0" fontId="0" fillId="0" borderId="11" xfId="0" applyBorder="1" applyAlignment="1" applyProtection="1">
      <alignment horizontal="right"/>
    </xf>
    <xf numFmtId="0" fontId="0" fillId="0" borderId="19" xfId="0" applyBorder="1" applyAlignment="1" applyProtection="1">
      <alignment horizontal="right"/>
    </xf>
    <xf numFmtId="0" fontId="0" fillId="0" borderId="13" xfId="0" applyBorder="1" applyAlignment="1" applyProtection="1">
      <alignment horizontal="right"/>
    </xf>
    <xf numFmtId="0" fontId="0" fillId="0" borderId="14" xfId="0" applyBorder="1" applyAlignment="1" applyProtection="1">
      <alignment horizontal="right"/>
    </xf>
    <xf numFmtId="0" fontId="9" fillId="0" borderId="20" xfId="0" applyFont="1" applyFill="1" applyBorder="1" applyAlignment="1" applyProtection="1">
      <alignment horizontal="center" vertical="center" wrapText="1"/>
    </xf>
    <xf numFmtId="0" fontId="9" fillId="0" borderId="21" xfId="0" applyFont="1" applyFill="1" applyBorder="1" applyAlignment="1" applyProtection="1">
      <alignment horizontal="center" vertical="center" wrapText="1"/>
    </xf>
    <xf numFmtId="0" fontId="9" fillId="0" borderId="22" xfId="0" applyFont="1" applyFill="1" applyBorder="1" applyAlignment="1" applyProtection="1">
      <alignment horizontal="center" vertical="center" wrapText="1"/>
    </xf>
    <xf numFmtId="0" fontId="6" fillId="0" borderId="25" xfId="2" applyFont="1" applyBorder="1" applyAlignment="1" applyProtection="1">
      <alignment vertical="center" wrapText="1"/>
    </xf>
    <xf numFmtId="0" fontId="6" fillId="0" borderId="4" xfId="2" applyFont="1" applyBorder="1" applyAlignment="1" applyProtection="1">
      <alignment vertical="center" wrapText="1"/>
    </xf>
    <xf numFmtId="0" fontId="6" fillId="0" borderId="26" xfId="2" applyFont="1" applyBorder="1" applyAlignment="1" applyProtection="1">
      <alignment vertical="center" wrapText="1"/>
    </xf>
    <xf numFmtId="0" fontId="6" fillId="0" borderId="15" xfId="2" applyFont="1" applyBorder="1" applyAlignment="1" applyProtection="1">
      <alignment horizontal="center" vertical="center"/>
      <protection locked="0"/>
    </xf>
    <xf numFmtId="0" fontId="6" fillId="0" borderId="16" xfId="2" applyFont="1" applyBorder="1" applyAlignment="1" applyProtection="1">
      <alignment horizontal="center" vertical="center"/>
      <protection locked="0"/>
    </xf>
    <xf numFmtId="0" fontId="6" fillId="0" borderId="17" xfId="2" applyFont="1" applyBorder="1" applyAlignment="1" applyProtection="1">
      <alignment horizontal="center" vertical="center"/>
      <protection locked="0"/>
    </xf>
    <xf numFmtId="0" fontId="6" fillId="0" borderId="1" xfId="2" applyFont="1" applyBorder="1" applyAlignment="1" applyProtection="1">
      <alignment vertical="center" wrapText="1"/>
      <protection locked="0"/>
    </xf>
    <xf numFmtId="0" fontId="6" fillId="0" borderId="2" xfId="2" applyFont="1" applyBorder="1" applyAlignment="1" applyProtection="1">
      <alignment vertical="center" wrapText="1"/>
      <protection locked="0"/>
    </xf>
    <xf numFmtId="0" fontId="6" fillId="0" borderId="3" xfId="2" applyFont="1" applyBorder="1" applyAlignment="1" applyProtection="1">
      <alignment vertical="center" wrapText="1"/>
      <protection locked="0"/>
    </xf>
    <xf numFmtId="0" fontId="6" fillId="0" borderId="1" xfId="2" applyFont="1" applyBorder="1" applyAlignment="1" applyProtection="1">
      <alignment vertical="center" wrapText="1"/>
    </xf>
    <xf numFmtId="0" fontId="6" fillId="0" borderId="2" xfId="2" applyFont="1" applyBorder="1" applyAlignment="1" applyProtection="1">
      <alignment vertical="center" wrapText="1"/>
    </xf>
    <xf numFmtId="0" fontId="6" fillId="0" borderId="3" xfId="2" applyFont="1" applyBorder="1" applyAlignment="1" applyProtection="1">
      <alignment vertical="center" wrapText="1"/>
    </xf>
    <xf numFmtId="0" fontId="20" fillId="0" borderId="13" xfId="0" applyFont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 applyProtection="1">
      <alignment horizontal="center" vertical="center"/>
    </xf>
    <xf numFmtId="0" fontId="2" fillId="0" borderId="13" xfId="0" applyFont="1" applyBorder="1" applyProtection="1"/>
    <xf numFmtId="0" fontId="2" fillId="0" borderId="13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center" vertical="center"/>
    </xf>
    <xf numFmtId="10" fontId="2" fillId="0" borderId="13" xfId="0" applyNumberFormat="1" applyFont="1" applyBorder="1" applyAlignment="1" applyProtection="1">
      <alignment horizontal="center" vertical="center"/>
    </xf>
    <xf numFmtId="14" fontId="11" fillId="0" borderId="16" xfId="0" applyNumberFormat="1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14" fontId="11" fillId="0" borderId="52" xfId="0" applyNumberFormat="1" applyFont="1" applyBorder="1" applyAlignment="1" applyProtection="1">
      <alignment horizontal="center" vertical="center"/>
    </xf>
    <xf numFmtId="14" fontId="11" fillId="0" borderId="10" xfId="0" applyNumberFormat="1" applyFont="1" applyBorder="1" applyAlignment="1" applyProtection="1">
      <alignment horizontal="center" vertical="center"/>
    </xf>
    <xf numFmtId="0" fontId="21" fillId="3" borderId="13" xfId="0" applyFont="1" applyFill="1" applyBorder="1" applyAlignment="1" applyProtection="1">
      <alignment horizontal="center" vertical="center"/>
    </xf>
    <xf numFmtId="0" fontId="1" fillId="4" borderId="13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22" fillId="0" borderId="13" xfId="0" applyFont="1" applyFill="1" applyBorder="1" applyAlignment="1" applyProtection="1">
      <alignment horizontal="left" vertical="center" wrapText="1"/>
    </xf>
    <xf numFmtId="2" fontId="0" fillId="5" borderId="13" xfId="0" applyNumberFormat="1" applyFont="1" applyFill="1" applyBorder="1" applyAlignment="1" applyProtection="1">
      <alignment horizontal="center" vertical="center" wrapText="1"/>
      <protection locked="0"/>
    </xf>
    <xf numFmtId="44" fontId="0" fillId="0" borderId="13" xfId="3" applyFont="1" applyFill="1" applyBorder="1" applyAlignment="1" applyProtection="1">
      <alignment horizontal="center" vertical="center" wrapText="1"/>
    </xf>
    <xf numFmtId="165" fontId="0" fillId="0" borderId="13" xfId="0" applyNumberFormat="1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right" vertical="center" wrapText="1"/>
    </xf>
    <xf numFmtId="165" fontId="0" fillId="0" borderId="13" xfId="0" applyNumberFormat="1" applyBorder="1" applyAlignment="1" applyProtection="1">
      <alignment horizontal="center" vertical="center" wrapText="1"/>
    </xf>
    <xf numFmtId="0" fontId="21" fillId="3" borderId="53" xfId="0" applyFont="1" applyFill="1" applyBorder="1" applyAlignment="1" applyProtection="1">
      <alignment horizontal="center" vertical="center"/>
    </xf>
    <xf numFmtId="0" fontId="21" fillId="3" borderId="12" xfId="0" applyFont="1" applyFill="1" applyBorder="1" applyAlignment="1" applyProtection="1">
      <alignment horizontal="center" vertical="center"/>
    </xf>
    <xf numFmtId="1" fontId="21" fillId="3" borderId="54" xfId="0" applyNumberFormat="1" applyFont="1" applyFill="1" applyBorder="1" applyAlignment="1" applyProtection="1">
      <alignment horizontal="center" vertical="center" wrapText="1"/>
    </xf>
    <xf numFmtId="1" fontId="21" fillId="3" borderId="53" xfId="0" applyNumberFormat="1" applyFont="1" applyFill="1" applyBorder="1" applyAlignment="1" applyProtection="1">
      <alignment horizontal="center" vertical="center" wrapText="1"/>
    </xf>
    <xf numFmtId="1" fontId="21" fillId="3" borderId="12" xfId="0" applyNumberFormat="1" applyFont="1" applyFill="1" applyBorder="1" applyAlignment="1" applyProtection="1">
      <alignment horizontal="center" vertical="center" wrapText="1"/>
    </xf>
    <xf numFmtId="166" fontId="0" fillId="5" borderId="13" xfId="0" applyNumberFormat="1" applyFont="1" applyFill="1" applyBorder="1" applyAlignment="1" applyProtection="1">
      <alignment horizontal="center" vertical="center" wrapText="1"/>
      <protection locked="0"/>
    </xf>
    <xf numFmtId="167" fontId="0" fillId="5" borderId="1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54" xfId="0" applyFont="1" applyFill="1" applyBorder="1" applyAlignment="1" applyProtection="1">
      <alignment horizontal="right" vertical="center" wrapText="1"/>
    </xf>
    <xf numFmtId="0" fontId="2" fillId="0" borderId="53" xfId="0" applyFont="1" applyFill="1" applyBorder="1" applyAlignment="1" applyProtection="1">
      <alignment horizontal="right" vertical="center" wrapText="1"/>
    </xf>
    <xf numFmtId="0" fontId="2" fillId="0" borderId="12" xfId="0" applyFont="1" applyFill="1" applyBorder="1" applyAlignment="1" applyProtection="1">
      <alignment horizontal="right" vertical="center" wrapText="1"/>
    </xf>
    <xf numFmtId="0" fontId="23" fillId="0" borderId="0" xfId="0" applyFont="1" applyAlignment="1">
      <alignment vertical="center" wrapText="1"/>
    </xf>
    <xf numFmtId="0" fontId="24" fillId="0" borderId="13" xfId="0" applyFont="1" applyFill="1" applyBorder="1" applyAlignment="1" applyProtection="1">
      <alignment horizontal="left" vertical="center" wrapText="1"/>
    </xf>
  </cellXfs>
  <cellStyles count="4">
    <cellStyle name="Moeda" xfId="3" builtinId="4"/>
    <cellStyle name="Normal" xfId="0" builtinId="0"/>
    <cellStyle name="Normal 2 22" xfId="2"/>
    <cellStyle name="Porcentagem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5" Type="http://schemas.openxmlformats.org/officeDocument/2006/relationships/image" Target="../media/image7.jpeg"/><Relationship Id="rId4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0</xdr:row>
      <xdr:rowOff>180974</xdr:rowOff>
    </xdr:from>
    <xdr:to>
      <xdr:col>1</xdr:col>
      <xdr:colOff>571500</xdr:colOff>
      <xdr:row>1</xdr:row>
      <xdr:rowOff>800099</xdr:rowOff>
    </xdr:to>
    <xdr:pic>
      <xdr:nvPicPr>
        <xdr:cNvPr id="2" name="Picture 1" descr="Brasão do M">
          <a:extLst>
            <a:ext uri="{FF2B5EF4-FFF2-40B4-BE49-F238E27FC236}">
              <a16:creationId xmlns="" xmlns:a16="http://schemas.microsoft.com/office/drawing/2014/main" id="{6BF8591E-FABD-413A-97B3-5752ADE0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80974"/>
          <a:ext cx="1066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180975</xdr:rowOff>
    </xdr:from>
    <xdr:to>
      <xdr:col>0</xdr:col>
      <xdr:colOff>1152525</xdr:colOff>
      <xdr:row>1</xdr:row>
      <xdr:rowOff>800100</xdr:rowOff>
    </xdr:to>
    <xdr:pic>
      <xdr:nvPicPr>
        <xdr:cNvPr id="3" name="Picture 1" descr="Brasão do M">
          <a:extLst>
            <a:ext uri="{FF2B5EF4-FFF2-40B4-BE49-F238E27FC236}">
              <a16:creationId xmlns="" xmlns:a16="http://schemas.microsoft.com/office/drawing/2014/main" id="{6BF8591E-FABD-413A-97B3-5752ADE05B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180975"/>
          <a:ext cx="106680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238125</xdr:colOff>
      <xdr:row>0</xdr:row>
      <xdr:rowOff>76199</xdr:rowOff>
    </xdr:from>
    <xdr:to>
      <xdr:col>1</xdr:col>
      <xdr:colOff>266700</xdr:colOff>
      <xdr:row>1</xdr:row>
      <xdr:rowOff>19049</xdr:rowOff>
    </xdr:to>
    <xdr:pic>
      <xdr:nvPicPr>
        <xdr:cNvPr id="3" name="Picture 1" descr="Brasão do 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76199"/>
          <a:ext cx="7143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22</xdr:row>
      <xdr:rowOff>161925</xdr:rowOff>
    </xdr:from>
    <xdr:to>
      <xdr:col>7</xdr:col>
      <xdr:colOff>57150</xdr:colOff>
      <xdr:row>26</xdr:row>
      <xdr:rowOff>9525</xdr:rowOff>
    </xdr:to>
    <xdr:pic>
      <xdr:nvPicPr>
        <xdr:cNvPr id="2" name="Picture 1" descr="image00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31" t="-20001" b="-2"/>
        <a:stretch>
          <a:fillRect/>
        </a:stretch>
      </xdr:blipFill>
      <xdr:spPr bwMode="auto">
        <a:xfrm>
          <a:off x="1352550" y="5353050"/>
          <a:ext cx="33528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46</xdr:row>
      <xdr:rowOff>38101</xdr:rowOff>
    </xdr:from>
    <xdr:to>
      <xdr:col>6</xdr:col>
      <xdr:colOff>28575</xdr:colOff>
      <xdr:row>52</xdr:row>
      <xdr:rowOff>28575</xdr:rowOff>
    </xdr:to>
    <xdr:pic>
      <xdr:nvPicPr>
        <xdr:cNvPr id="4" name="Imagem 6" descr="https://auditoriadeengenharia.files.wordpress.com/2013/10/tab-05-quartis-de-bdi-despesas-financeiras-e-lucro-por-tipo-de-obra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0144126"/>
          <a:ext cx="4095750" cy="10763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34</xdr:row>
      <xdr:rowOff>38099</xdr:rowOff>
    </xdr:from>
    <xdr:to>
      <xdr:col>5</xdr:col>
      <xdr:colOff>104775</xdr:colOff>
      <xdr:row>40</xdr:row>
      <xdr:rowOff>9524</xdr:rowOff>
    </xdr:to>
    <xdr:pic>
      <xdr:nvPicPr>
        <xdr:cNvPr id="5" name="Imagem 7" descr="https://auditoriadeengenharia.files.wordpress.com/2013/10/tab-03-valores-do-bdi-por-tipo-de-obra.pn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72424"/>
          <a:ext cx="3533775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40</xdr:row>
      <xdr:rowOff>47625</xdr:rowOff>
    </xdr:from>
    <xdr:to>
      <xdr:col>7</xdr:col>
      <xdr:colOff>219075</xdr:colOff>
      <xdr:row>45</xdr:row>
      <xdr:rowOff>152400</xdr:rowOff>
    </xdr:to>
    <xdr:pic>
      <xdr:nvPicPr>
        <xdr:cNvPr id="6" name="Imagem 9" descr="https://oorcamentista.com.br/wp-content/uploads/2018/02/BDI-IMG-3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067800"/>
          <a:ext cx="4867275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323850</xdr:colOff>
      <xdr:row>0</xdr:row>
      <xdr:rowOff>76201</xdr:rowOff>
    </xdr:from>
    <xdr:to>
      <xdr:col>7</xdr:col>
      <xdr:colOff>57150</xdr:colOff>
      <xdr:row>0</xdr:row>
      <xdr:rowOff>895351</xdr:rowOff>
    </xdr:to>
    <xdr:pic>
      <xdr:nvPicPr>
        <xdr:cNvPr id="7" name="image1.jpe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76201"/>
          <a:ext cx="300990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esktop\DEPLAN\ID%202018%20006%20-%20Estrada%20de%20Acesso%20ao%20Frigorifico\Projeto%20Enviado%20Agesul%20-%2006-2018\Planilha%20%20estrada%20frigor&#237;fico%20Junho-201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TO%20REFORMA%20GIN&#193;SIO%20-%20CEF/Planilha%20Orcamentaria%20Gin&#225;sio%20Oleg&#225;rio%20-%20PINTURA%20EXTER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 "/>
      <sheetName val="Cron "/>
      <sheetName val="PL. ORÇAM."/>
      <sheetName val="CPU 01 ADM. LOCAL"/>
      <sheetName val="CPU 02 MOBILIZ E DESM"/>
      <sheetName val="SERV PRELIM"/>
      <sheetName val="TERRAPLAN"/>
      <sheetName val="PAVIMENTAÇÃO"/>
      <sheetName val="TRANSPORTE"/>
      <sheetName val="DREN"/>
      <sheetName val="SINALIZ"/>
      <sheetName val="BDI"/>
      <sheetName val="CRON FF"/>
      <sheetName val="Plan1"/>
    </sheetNames>
    <sheetDataSet>
      <sheetData sheetId="0" refreshError="1"/>
      <sheetData sheetId="1" refreshError="1"/>
      <sheetData sheetId="2" refreshError="1">
        <row r="1">
          <cell r="A1" t="str">
            <v>PREFEITURA MUNICIPAL DE SIDROLÂNDIA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Orçamentaria"/>
      <sheetName val="Planilha equipamento"/>
      <sheetName val="BDI SERV DES"/>
      <sheetName val="BDI INS DES"/>
      <sheetName val="CPU´S"/>
      <sheetName val="CRON FF"/>
    </sheetNames>
    <sheetDataSet>
      <sheetData sheetId="0">
        <row r="7">
          <cell r="B7" t="str">
            <v>SIDROLÂNDIA / MS</v>
          </cell>
          <cell r="C7"/>
          <cell r="D7"/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zoomScaleNormal="100" workbookViewId="0">
      <selection activeCell="D14" sqref="D14"/>
    </sheetView>
  </sheetViews>
  <sheetFormatPr defaultRowHeight="14.25" x14ac:dyDescent="0.2"/>
  <cols>
    <col min="1" max="2" width="10" bestFit="1" customWidth="1"/>
    <col min="3" max="3" width="13.25" bestFit="1" customWidth="1"/>
    <col min="4" max="4" width="60" bestFit="1" customWidth="1"/>
    <col min="5" max="5" width="8" bestFit="1" customWidth="1"/>
    <col min="6" max="10" width="13" bestFit="1" customWidth="1"/>
  </cols>
  <sheetData>
    <row r="1" spans="1:10" ht="15" x14ac:dyDescent="0.2">
      <c r="A1" s="24"/>
      <c r="B1" s="25"/>
      <c r="C1" s="25"/>
      <c r="D1" s="25" t="s">
        <v>36</v>
      </c>
      <c r="E1" s="98" t="s">
        <v>37</v>
      </c>
      <c r="F1" s="98"/>
      <c r="G1" s="98" t="s">
        <v>38</v>
      </c>
      <c r="H1" s="98"/>
      <c r="I1" s="98" t="s">
        <v>39</v>
      </c>
      <c r="J1" s="99"/>
    </row>
    <row r="2" spans="1:10" ht="80.099999999999994" customHeight="1" thickBot="1" x14ac:dyDescent="0.25">
      <c r="A2" s="26"/>
      <c r="B2" s="27"/>
      <c r="C2" s="27"/>
      <c r="D2" s="27" t="s">
        <v>40</v>
      </c>
      <c r="E2" s="89" t="s">
        <v>41</v>
      </c>
      <c r="F2" s="89"/>
      <c r="G2" s="89" t="s">
        <v>42</v>
      </c>
      <c r="H2" s="89"/>
      <c r="I2" s="89" t="s">
        <v>43</v>
      </c>
      <c r="J2" s="100"/>
    </row>
    <row r="3" spans="1:10" ht="15.75" thickBot="1" x14ac:dyDescent="0.3">
      <c r="A3" s="95" t="s">
        <v>44</v>
      </c>
      <c r="B3" s="96"/>
      <c r="C3" s="96"/>
      <c r="D3" s="96"/>
      <c r="E3" s="96"/>
      <c r="F3" s="96"/>
      <c r="G3" s="96"/>
      <c r="H3" s="96"/>
      <c r="I3" s="96"/>
      <c r="J3" s="97"/>
    </row>
    <row r="4" spans="1:10" ht="30" customHeight="1" thickBot="1" x14ac:dyDescent="0.25">
      <c r="A4" s="56" t="s">
        <v>0</v>
      </c>
      <c r="B4" s="57" t="s">
        <v>45</v>
      </c>
      <c r="C4" s="58" t="s">
        <v>46</v>
      </c>
      <c r="D4" s="58" t="s">
        <v>47</v>
      </c>
      <c r="E4" s="59" t="s">
        <v>48</v>
      </c>
      <c r="F4" s="57" t="s">
        <v>49</v>
      </c>
      <c r="G4" s="57" t="s">
        <v>50</v>
      </c>
      <c r="H4" s="57" t="s">
        <v>51</v>
      </c>
      <c r="I4" s="57" t="s">
        <v>52</v>
      </c>
      <c r="J4" s="60" t="s">
        <v>53</v>
      </c>
    </row>
    <row r="5" spans="1:10" ht="24" customHeight="1" x14ac:dyDescent="0.2">
      <c r="A5" s="45" t="s">
        <v>54</v>
      </c>
      <c r="B5" s="46"/>
      <c r="C5" s="46"/>
      <c r="D5" s="46" t="s">
        <v>55</v>
      </c>
      <c r="E5" s="46"/>
      <c r="F5" s="47"/>
      <c r="G5" s="46"/>
      <c r="H5" s="46"/>
      <c r="I5" s="48">
        <f>SUM(I6:I8)</f>
        <v>34664.400000000001</v>
      </c>
      <c r="J5" s="49">
        <v>0.11119940992879554</v>
      </c>
    </row>
    <row r="6" spans="1:10" ht="26.1" customHeight="1" x14ac:dyDescent="0.2">
      <c r="A6" s="32" t="s">
        <v>56</v>
      </c>
      <c r="B6" s="21" t="s">
        <v>57</v>
      </c>
      <c r="C6" s="20" t="s">
        <v>58</v>
      </c>
      <c r="D6" s="20" t="s">
        <v>59</v>
      </c>
      <c r="E6" s="22" t="s">
        <v>60</v>
      </c>
      <c r="F6" s="21">
        <v>64</v>
      </c>
      <c r="G6" s="23">
        <v>90.02</v>
      </c>
      <c r="H6" s="23">
        <f>TRUNC(G6+($G$2*G6),2)</f>
        <v>115.54</v>
      </c>
      <c r="I6" s="23">
        <f>TRUNC((F6*H6),2)</f>
        <v>7394.56</v>
      </c>
      <c r="J6" s="33">
        <v>2.3720898347672954E-2</v>
      </c>
    </row>
    <row r="7" spans="1:10" ht="24" customHeight="1" x14ac:dyDescent="0.2">
      <c r="A7" s="32" t="s">
        <v>61</v>
      </c>
      <c r="B7" s="21" t="s">
        <v>62</v>
      </c>
      <c r="C7" s="20" t="s">
        <v>58</v>
      </c>
      <c r="D7" s="20" t="s">
        <v>63</v>
      </c>
      <c r="E7" s="22" t="s">
        <v>64</v>
      </c>
      <c r="F7" s="21">
        <v>4</v>
      </c>
      <c r="G7" s="23">
        <v>4507.6899999999996</v>
      </c>
      <c r="H7" s="23">
        <f>TRUNC(G7+($G$2*G7),2)</f>
        <v>5785.62</v>
      </c>
      <c r="I7" s="23">
        <f t="shared" ref="I7:I63" si="0">TRUNC((F7*H7),2)</f>
        <v>23142.48</v>
      </c>
      <c r="J7" s="33">
        <v>7.4238415212406733E-2</v>
      </c>
    </row>
    <row r="8" spans="1:10" ht="26.1" customHeight="1" x14ac:dyDescent="0.2">
      <c r="A8" s="32" t="s">
        <v>65</v>
      </c>
      <c r="B8" s="21" t="s">
        <v>66</v>
      </c>
      <c r="C8" s="20" t="s">
        <v>67</v>
      </c>
      <c r="D8" s="20" t="s">
        <v>68</v>
      </c>
      <c r="E8" s="22" t="s">
        <v>69</v>
      </c>
      <c r="F8" s="21">
        <v>8</v>
      </c>
      <c r="G8" s="23">
        <v>401.97</v>
      </c>
      <c r="H8" s="23">
        <f>TRUNC(G8+($G$2*G8),2)</f>
        <v>515.91999999999996</v>
      </c>
      <c r="I8" s="23">
        <f t="shared" si="0"/>
        <v>4127.3599999999997</v>
      </c>
      <c r="J8" s="33">
        <v>1.3240096368715846E-2</v>
      </c>
    </row>
    <row r="9" spans="1:10" ht="24" customHeight="1" x14ac:dyDescent="0.2">
      <c r="A9" s="30" t="s">
        <v>70</v>
      </c>
      <c r="B9" s="17"/>
      <c r="C9" s="17"/>
      <c r="D9" s="17" t="s">
        <v>71</v>
      </c>
      <c r="E9" s="17"/>
      <c r="F9" s="18"/>
      <c r="G9" s="17"/>
      <c r="H9" s="17"/>
      <c r="I9" s="19">
        <f>SUM(I10:I17)</f>
        <v>22607.89</v>
      </c>
      <c r="J9" s="31">
        <v>7.2523511952756067E-2</v>
      </c>
    </row>
    <row r="10" spans="1:10" ht="39" customHeight="1" x14ac:dyDescent="0.2">
      <c r="A10" s="32" t="s">
        <v>72</v>
      </c>
      <c r="B10" s="21" t="s">
        <v>73</v>
      </c>
      <c r="C10" s="20" t="s">
        <v>58</v>
      </c>
      <c r="D10" s="20" t="s">
        <v>74</v>
      </c>
      <c r="E10" s="22" t="s">
        <v>69</v>
      </c>
      <c r="F10" s="21">
        <v>4</v>
      </c>
      <c r="G10" s="23">
        <v>934.1</v>
      </c>
      <c r="H10" s="23">
        <f t="shared" ref="H10:H63" si="1">TRUNC(G10+($G$2*G10),2)</f>
        <v>1198.9100000000001</v>
      </c>
      <c r="I10" s="23">
        <f t="shared" si="0"/>
        <v>4795.6400000000003</v>
      </c>
      <c r="J10" s="33">
        <v>1.5383861778393078E-2</v>
      </c>
    </row>
    <row r="11" spans="1:10" ht="26.1" customHeight="1" x14ac:dyDescent="0.2">
      <c r="A11" s="32" t="s">
        <v>72</v>
      </c>
      <c r="B11" s="21" t="s">
        <v>75</v>
      </c>
      <c r="C11" s="20" t="s">
        <v>58</v>
      </c>
      <c r="D11" s="20" t="s">
        <v>76</v>
      </c>
      <c r="E11" s="22" t="s">
        <v>77</v>
      </c>
      <c r="F11" s="21">
        <v>1</v>
      </c>
      <c r="G11" s="23">
        <v>232.74</v>
      </c>
      <c r="H11" s="23">
        <f t="shared" si="1"/>
        <v>298.72000000000003</v>
      </c>
      <c r="I11" s="23">
        <f t="shared" si="0"/>
        <v>298.72000000000003</v>
      </c>
      <c r="J11" s="33">
        <v>9.5825941697908531E-4</v>
      </c>
    </row>
    <row r="12" spans="1:10" ht="39" customHeight="1" x14ac:dyDescent="0.2">
      <c r="A12" s="32" t="s">
        <v>78</v>
      </c>
      <c r="B12" s="21" t="s">
        <v>79</v>
      </c>
      <c r="C12" s="20" t="s">
        <v>58</v>
      </c>
      <c r="D12" s="20" t="s">
        <v>80</v>
      </c>
      <c r="E12" s="22" t="s">
        <v>77</v>
      </c>
      <c r="F12" s="21">
        <v>1</v>
      </c>
      <c r="G12" s="23">
        <v>277.68</v>
      </c>
      <c r="H12" s="23">
        <f t="shared" si="1"/>
        <v>356.4</v>
      </c>
      <c r="I12" s="23">
        <f t="shared" si="0"/>
        <v>356.4</v>
      </c>
      <c r="J12" s="33">
        <v>1.1432902256673339E-3</v>
      </c>
    </row>
    <row r="13" spans="1:10" ht="39" customHeight="1" x14ac:dyDescent="0.2">
      <c r="A13" s="32" t="s">
        <v>78</v>
      </c>
      <c r="B13" s="21" t="s">
        <v>81</v>
      </c>
      <c r="C13" s="20" t="s">
        <v>58</v>
      </c>
      <c r="D13" s="20" t="s">
        <v>82</v>
      </c>
      <c r="E13" s="22" t="s">
        <v>69</v>
      </c>
      <c r="F13" s="21">
        <v>378.6</v>
      </c>
      <c r="G13" s="23">
        <v>0.36</v>
      </c>
      <c r="H13" s="23">
        <f t="shared" si="1"/>
        <v>0.46</v>
      </c>
      <c r="I13" s="23">
        <f t="shared" si="0"/>
        <v>174.15</v>
      </c>
      <c r="J13" s="33">
        <v>5.5865317845108366E-4</v>
      </c>
    </row>
    <row r="14" spans="1:10" ht="26.1" customHeight="1" x14ac:dyDescent="0.2">
      <c r="A14" s="32" t="s">
        <v>83</v>
      </c>
      <c r="B14" s="21" t="s">
        <v>84</v>
      </c>
      <c r="C14" s="20" t="s">
        <v>67</v>
      </c>
      <c r="D14" s="20" t="s">
        <v>85</v>
      </c>
      <c r="E14" s="22" t="s">
        <v>86</v>
      </c>
      <c r="F14" s="21">
        <v>4.2300000000000004</v>
      </c>
      <c r="G14" s="23">
        <v>248.87</v>
      </c>
      <c r="H14" s="23">
        <f t="shared" si="1"/>
        <v>319.42</v>
      </c>
      <c r="I14" s="23">
        <f t="shared" si="0"/>
        <v>1351.14</v>
      </c>
      <c r="J14" s="33">
        <v>4.3343017831317665E-3</v>
      </c>
    </row>
    <row r="15" spans="1:10" ht="26.1" customHeight="1" x14ac:dyDescent="0.2">
      <c r="A15" s="32" t="s">
        <v>87</v>
      </c>
      <c r="B15" s="21" t="s">
        <v>88</v>
      </c>
      <c r="C15" s="20" t="s">
        <v>58</v>
      </c>
      <c r="D15" s="20" t="s">
        <v>89</v>
      </c>
      <c r="E15" s="22" t="s">
        <v>86</v>
      </c>
      <c r="F15" s="21">
        <v>81.83</v>
      </c>
      <c r="G15" s="23">
        <v>79.06</v>
      </c>
      <c r="H15" s="23">
        <f t="shared" si="1"/>
        <v>101.47</v>
      </c>
      <c r="I15" s="23">
        <f t="shared" si="0"/>
        <v>8303.2900000000009</v>
      </c>
      <c r="J15" s="33">
        <v>2.6635999713471709E-2</v>
      </c>
    </row>
    <row r="16" spans="1:10" ht="39" customHeight="1" x14ac:dyDescent="0.2">
      <c r="A16" s="32" t="s">
        <v>90</v>
      </c>
      <c r="B16" s="21" t="s">
        <v>91</v>
      </c>
      <c r="C16" s="20" t="s">
        <v>58</v>
      </c>
      <c r="D16" s="20" t="s">
        <v>92</v>
      </c>
      <c r="E16" s="22" t="s">
        <v>93</v>
      </c>
      <c r="F16" s="21">
        <v>2666.04</v>
      </c>
      <c r="G16" s="23">
        <v>1.92</v>
      </c>
      <c r="H16" s="23">
        <f t="shared" si="1"/>
        <v>2.46</v>
      </c>
      <c r="I16" s="23">
        <f t="shared" si="0"/>
        <v>6558.45</v>
      </c>
      <c r="J16" s="33">
        <v>2.1038753592951532E-2</v>
      </c>
    </row>
    <row r="17" spans="1:10" ht="24" customHeight="1" x14ac:dyDescent="0.2">
      <c r="A17" s="32" t="s">
        <v>94</v>
      </c>
      <c r="B17" s="21" t="s">
        <v>95</v>
      </c>
      <c r="C17" s="20" t="s">
        <v>67</v>
      </c>
      <c r="D17" s="20" t="s">
        <v>96</v>
      </c>
      <c r="E17" s="22" t="s">
        <v>97</v>
      </c>
      <c r="F17" s="21">
        <v>5</v>
      </c>
      <c r="G17" s="23">
        <v>120</v>
      </c>
      <c r="H17" s="23">
        <f t="shared" si="1"/>
        <v>154.02000000000001</v>
      </c>
      <c r="I17" s="23">
        <f t="shared" si="0"/>
        <v>770.1</v>
      </c>
      <c r="J17" s="33">
        <v>2.4703922637104767E-3</v>
      </c>
    </row>
    <row r="18" spans="1:10" ht="24" customHeight="1" x14ac:dyDescent="0.2">
      <c r="A18" s="30" t="s">
        <v>98</v>
      </c>
      <c r="B18" s="17"/>
      <c r="C18" s="17"/>
      <c r="D18" s="17" t="s">
        <v>99</v>
      </c>
      <c r="E18" s="17"/>
      <c r="F18" s="18"/>
      <c r="G18" s="17"/>
      <c r="H18" s="17"/>
      <c r="I18" s="19">
        <f>SUM(I19:I26)</f>
        <v>113694.81000000001</v>
      </c>
      <c r="J18" s="31">
        <v>0.36471987929883459</v>
      </c>
    </row>
    <row r="19" spans="1:10" ht="39" customHeight="1" x14ac:dyDescent="0.2">
      <c r="A19" s="32" t="s">
        <v>100</v>
      </c>
      <c r="B19" s="21" t="s">
        <v>101</v>
      </c>
      <c r="C19" s="20" t="s">
        <v>58</v>
      </c>
      <c r="D19" s="20" t="s">
        <v>102</v>
      </c>
      <c r="E19" s="22" t="s">
        <v>69</v>
      </c>
      <c r="F19" s="21">
        <v>545.5</v>
      </c>
      <c r="G19" s="23">
        <v>76.72</v>
      </c>
      <c r="H19" s="23">
        <f t="shared" si="1"/>
        <v>98.47</v>
      </c>
      <c r="I19" s="23">
        <f t="shared" si="0"/>
        <v>53715.38</v>
      </c>
      <c r="J19" s="33">
        <v>0.17231276352976035</v>
      </c>
    </row>
    <row r="20" spans="1:10" ht="51.95" customHeight="1" x14ac:dyDescent="0.2">
      <c r="A20" s="32" t="s">
        <v>103</v>
      </c>
      <c r="B20" s="21" t="s">
        <v>104</v>
      </c>
      <c r="C20" s="20" t="s">
        <v>58</v>
      </c>
      <c r="D20" s="20" t="s">
        <v>105</v>
      </c>
      <c r="E20" s="22" t="s">
        <v>77</v>
      </c>
      <c r="F20" s="21">
        <v>6</v>
      </c>
      <c r="G20" s="23">
        <v>1267.06</v>
      </c>
      <c r="H20" s="23">
        <f t="shared" si="1"/>
        <v>1626.27</v>
      </c>
      <c r="I20" s="23">
        <f t="shared" si="0"/>
        <v>9757.6200000000008</v>
      </c>
      <c r="J20" s="33">
        <v>3.1301323153131569E-2</v>
      </c>
    </row>
    <row r="21" spans="1:10" ht="26.1" customHeight="1" x14ac:dyDescent="0.2">
      <c r="A21" s="32" t="s">
        <v>106</v>
      </c>
      <c r="B21" s="21" t="s">
        <v>107</v>
      </c>
      <c r="C21" s="20" t="s">
        <v>58</v>
      </c>
      <c r="D21" s="20" t="s">
        <v>108</v>
      </c>
      <c r="E21" s="22" t="s">
        <v>109</v>
      </c>
      <c r="F21" s="21">
        <v>65</v>
      </c>
      <c r="G21" s="23">
        <v>178.93</v>
      </c>
      <c r="H21" s="23">
        <f t="shared" si="1"/>
        <v>229.65</v>
      </c>
      <c r="I21" s="23">
        <f t="shared" si="0"/>
        <v>14927.25</v>
      </c>
      <c r="J21" s="33">
        <v>4.7884901854917818E-2</v>
      </c>
    </row>
    <row r="22" spans="1:10" ht="24" customHeight="1" x14ac:dyDescent="0.2">
      <c r="A22" s="32" t="s">
        <v>106</v>
      </c>
      <c r="B22" s="21" t="s">
        <v>110</v>
      </c>
      <c r="C22" s="20" t="s">
        <v>58</v>
      </c>
      <c r="D22" s="20" t="s">
        <v>111</v>
      </c>
      <c r="E22" s="22" t="s">
        <v>69</v>
      </c>
      <c r="F22" s="21">
        <v>5.4</v>
      </c>
      <c r="G22" s="23">
        <v>320.67</v>
      </c>
      <c r="H22" s="23">
        <f t="shared" si="1"/>
        <v>411.57</v>
      </c>
      <c r="I22" s="23">
        <f t="shared" si="0"/>
        <v>2222.4699999999998</v>
      </c>
      <c r="J22" s="33">
        <v>7.1294282487061721E-3</v>
      </c>
    </row>
    <row r="23" spans="1:10" ht="39" customHeight="1" x14ac:dyDescent="0.2">
      <c r="A23" s="32" t="s">
        <v>112</v>
      </c>
      <c r="B23" s="21" t="s">
        <v>113</v>
      </c>
      <c r="C23" s="20" t="s">
        <v>58</v>
      </c>
      <c r="D23" s="20" t="s">
        <v>114</v>
      </c>
      <c r="E23" s="22" t="s">
        <v>86</v>
      </c>
      <c r="F23" s="21">
        <v>25</v>
      </c>
      <c r="G23" s="23">
        <v>628.02</v>
      </c>
      <c r="H23" s="23">
        <f t="shared" si="1"/>
        <v>806.06</v>
      </c>
      <c r="I23" s="23">
        <f t="shared" si="0"/>
        <v>20151.5</v>
      </c>
      <c r="J23" s="33">
        <v>6.4643695237192142E-2</v>
      </c>
    </row>
    <row r="24" spans="1:10" ht="51.95" customHeight="1" x14ac:dyDescent="0.2">
      <c r="A24" s="32" t="s">
        <v>112</v>
      </c>
      <c r="B24" s="21" t="s">
        <v>115</v>
      </c>
      <c r="C24" s="20" t="s">
        <v>58</v>
      </c>
      <c r="D24" s="20" t="s">
        <v>116</v>
      </c>
      <c r="E24" s="22" t="s">
        <v>69</v>
      </c>
      <c r="F24" s="21">
        <v>38.1</v>
      </c>
      <c r="G24" s="23">
        <v>96.46</v>
      </c>
      <c r="H24" s="23">
        <f t="shared" si="1"/>
        <v>123.8</v>
      </c>
      <c r="I24" s="23">
        <f t="shared" si="0"/>
        <v>4716.78</v>
      </c>
      <c r="J24" s="33">
        <v>1.5130887964711468E-2</v>
      </c>
    </row>
    <row r="25" spans="1:10" ht="24" customHeight="1" x14ac:dyDescent="0.2">
      <c r="A25" s="32" t="s">
        <v>117</v>
      </c>
      <c r="B25" s="21" t="s">
        <v>118</v>
      </c>
      <c r="C25" s="20" t="s">
        <v>58</v>
      </c>
      <c r="D25" s="20" t="s">
        <v>119</v>
      </c>
      <c r="E25" s="22" t="s">
        <v>69</v>
      </c>
      <c r="F25" s="21">
        <v>237.03</v>
      </c>
      <c r="G25" s="23">
        <v>9.61</v>
      </c>
      <c r="H25" s="23">
        <f t="shared" si="1"/>
        <v>12.33</v>
      </c>
      <c r="I25" s="23">
        <f t="shared" si="0"/>
        <v>2922.57</v>
      </c>
      <c r="J25" s="33">
        <v>9.3752685601250843E-3</v>
      </c>
    </row>
    <row r="26" spans="1:10" ht="26.1" customHeight="1" x14ac:dyDescent="0.2">
      <c r="A26" s="32" t="s">
        <v>117</v>
      </c>
      <c r="B26" s="21" t="s">
        <v>120</v>
      </c>
      <c r="C26" s="20" t="s">
        <v>58</v>
      </c>
      <c r="D26" s="20" t="s">
        <v>121</v>
      </c>
      <c r="E26" s="22" t="s">
        <v>122</v>
      </c>
      <c r="F26" s="21">
        <v>242.37</v>
      </c>
      <c r="G26" s="23">
        <v>16.98</v>
      </c>
      <c r="H26" s="23">
        <f t="shared" si="1"/>
        <v>21.79</v>
      </c>
      <c r="I26" s="23">
        <f t="shared" si="0"/>
        <v>5281.24</v>
      </c>
      <c r="J26" s="33">
        <v>1.6941610750289986E-2</v>
      </c>
    </row>
    <row r="27" spans="1:10" ht="24" customHeight="1" x14ac:dyDescent="0.2">
      <c r="A27" s="30" t="s">
        <v>123</v>
      </c>
      <c r="B27" s="17"/>
      <c r="C27" s="17"/>
      <c r="D27" s="17" t="s">
        <v>124</v>
      </c>
      <c r="E27" s="17"/>
      <c r="F27" s="18"/>
      <c r="G27" s="17"/>
      <c r="H27" s="17"/>
      <c r="I27" s="19">
        <f>SUM(I28:I35)</f>
        <v>73237.19</v>
      </c>
      <c r="J27" s="31">
        <v>0.23493648564068859</v>
      </c>
    </row>
    <row r="28" spans="1:10" ht="26.1" customHeight="1" x14ac:dyDescent="0.2">
      <c r="A28" s="32" t="s">
        <v>125</v>
      </c>
      <c r="B28" s="21" t="s">
        <v>126</v>
      </c>
      <c r="C28" s="20" t="s">
        <v>67</v>
      </c>
      <c r="D28" s="20" t="s">
        <v>127</v>
      </c>
      <c r="E28" s="22" t="s">
        <v>77</v>
      </c>
      <c r="F28" s="21">
        <v>10</v>
      </c>
      <c r="G28" s="23">
        <v>2459.98</v>
      </c>
      <c r="H28" s="23">
        <f t="shared" si="1"/>
        <v>3157.38</v>
      </c>
      <c r="I28" s="23">
        <f t="shared" si="0"/>
        <v>31573.8</v>
      </c>
      <c r="J28" s="33">
        <v>0.10128512044661972</v>
      </c>
    </row>
    <row r="29" spans="1:10" ht="39" customHeight="1" x14ac:dyDescent="0.2">
      <c r="A29" s="32" t="s">
        <v>128</v>
      </c>
      <c r="B29" s="21" t="s">
        <v>129</v>
      </c>
      <c r="C29" s="20" t="s">
        <v>58</v>
      </c>
      <c r="D29" s="20" t="s">
        <v>130</v>
      </c>
      <c r="E29" s="22" t="s">
        <v>77</v>
      </c>
      <c r="F29" s="21">
        <v>10</v>
      </c>
      <c r="G29" s="23">
        <v>885.59</v>
      </c>
      <c r="H29" s="23">
        <f t="shared" si="1"/>
        <v>1136.6500000000001</v>
      </c>
      <c r="I29" s="23">
        <f t="shared" si="0"/>
        <v>11366.5</v>
      </c>
      <c r="J29" s="33">
        <v>3.6462425224600872E-2</v>
      </c>
    </row>
    <row r="30" spans="1:10" ht="39" customHeight="1" x14ac:dyDescent="0.2">
      <c r="A30" s="32" t="s">
        <v>131</v>
      </c>
      <c r="B30" s="21" t="s">
        <v>132</v>
      </c>
      <c r="C30" s="20" t="s">
        <v>58</v>
      </c>
      <c r="D30" s="20" t="s">
        <v>133</v>
      </c>
      <c r="E30" s="22" t="s">
        <v>109</v>
      </c>
      <c r="F30" s="21">
        <v>2940</v>
      </c>
      <c r="G30" s="23">
        <v>3.81</v>
      </c>
      <c r="H30" s="23">
        <f t="shared" si="1"/>
        <v>4.8899999999999997</v>
      </c>
      <c r="I30" s="23">
        <f t="shared" si="0"/>
        <v>14376.6</v>
      </c>
      <c r="J30" s="33">
        <v>4.6118479961641395E-2</v>
      </c>
    </row>
    <row r="31" spans="1:10" ht="39" customHeight="1" x14ac:dyDescent="0.2">
      <c r="A31" s="32" t="s">
        <v>134</v>
      </c>
      <c r="B31" s="21" t="s">
        <v>135</v>
      </c>
      <c r="C31" s="20" t="s">
        <v>58</v>
      </c>
      <c r="D31" s="20" t="s">
        <v>136</v>
      </c>
      <c r="E31" s="22" t="s">
        <v>77</v>
      </c>
      <c r="F31" s="21">
        <v>12</v>
      </c>
      <c r="G31" s="23">
        <v>151.04</v>
      </c>
      <c r="H31" s="23">
        <f t="shared" si="1"/>
        <v>193.85</v>
      </c>
      <c r="I31" s="23">
        <f t="shared" si="0"/>
        <v>2326.1999999999998</v>
      </c>
      <c r="J31" s="33">
        <v>7.462182163151942E-3</v>
      </c>
    </row>
    <row r="32" spans="1:10" ht="39" customHeight="1" x14ac:dyDescent="0.2">
      <c r="A32" s="32" t="s">
        <v>137</v>
      </c>
      <c r="B32" s="21" t="s">
        <v>138</v>
      </c>
      <c r="C32" s="20" t="s">
        <v>58</v>
      </c>
      <c r="D32" s="20" t="s">
        <v>139</v>
      </c>
      <c r="E32" s="22" t="s">
        <v>109</v>
      </c>
      <c r="F32" s="21">
        <v>400</v>
      </c>
      <c r="G32" s="23">
        <v>10.199999999999999</v>
      </c>
      <c r="H32" s="23">
        <f t="shared" si="1"/>
        <v>13.09</v>
      </c>
      <c r="I32" s="23">
        <f t="shared" si="0"/>
        <v>5236</v>
      </c>
      <c r="J32" s="33">
        <v>1.6796486031408979E-2</v>
      </c>
    </row>
    <row r="33" spans="1:10" ht="26.1" customHeight="1" x14ac:dyDescent="0.2">
      <c r="A33" s="32" t="s">
        <v>140</v>
      </c>
      <c r="B33" s="21" t="s">
        <v>141</v>
      </c>
      <c r="C33" s="20" t="s">
        <v>58</v>
      </c>
      <c r="D33" s="20" t="s">
        <v>142</v>
      </c>
      <c r="E33" s="22" t="s">
        <v>86</v>
      </c>
      <c r="F33" s="21">
        <v>58.8</v>
      </c>
      <c r="G33" s="23">
        <v>67.37</v>
      </c>
      <c r="H33" s="23">
        <f t="shared" si="1"/>
        <v>86.46</v>
      </c>
      <c r="I33" s="23">
        <f t="shared" si="0"/>
        <v>5083.84</v>
      </c>
      <c r="J33" s="33">
        <v>1.6308374244827773E-2</v>
      </c>
    </row>
    <row r="34" spans="1:10" ht="24" customHeight="1" x14ac:dyDescent="0.2">
      <c r="A34" s="32" t="s">
        <v>143</v>
      </c>
      <c r="B34" s="21" t="s">
        <v>144</v>
      </c>
      <c r="C34" s="20" t="s">
        <v>58</v>
      </c>
      <c r="D34" s="20" t="s">
        <v>145</v>
      </c>
      <c r="E34" s="22" t="s">
        <v>86</v>
      </c>
      <c r="F34" s="21">
        <v>58.8</v>
      </c>
      <c r="G34" s="23">
        <v>40.840000000000003</v>
      </c>
      <c r="H34" s="23">
        <f t="shared" si="1"/>
        <v>52.41</v>
      </c>
      <c r="I34" s="23">
        <f t="shared" si="0"/>
        <v>3081.7</v>
      </c>
      <c r="J34" s="33">
        <v>9.8857393053844635E-3</v>
      </c>
    </row>
    <row r="35" spans="1:10" ht="39" customHeight="1" x14ac:dyDescent="0.2">
      <c r="A35" s="32" t="s">
        <v>146</v>
      </c>
      <c r="B35" s="21" t="s">
        <v>147</v>
      </c>
      <c r="C35" s="20" t="s">
        <v>58</v>
      </c>
      <c r="D35" s="20" t="s">
        <v>148</v>
      </c>
      <c r="E35" s="22" t="s">
        <v>77</v>
      </c>
      <c r="F35" s="21">
        <v>5</v>
      </c>
      <c r="G35" s="23">
        <v>30.01</v>
      </c>
      <c r="H35" s="23">
        <f t="shared" si="1"/>
        <v>38.51</v>
      </c>
      <c r="I35" s="23">
        <f t="shared" si="0"/>
        <v>192.55</v>
      </c>
      <c r="J35" s="33">
        <v>6.1767826305343752E-4</v>
      </c>
    </row>
    <row r="36" spans="1:10" ht="24" customHeight="1" x14ac:dyDescent="0.2">
      <c r="A36" s="30" t="s">
        <v>149</v>
      </c>
      <c r="B36" s="17"/>
      <c r="C36" s="17"/>
      <c r="D36" s="17" t="s">
        <v>150</v>
      </c>
      <c r="E36" s="17"/>
      <c r="F36" s="18"/>
      <c r="G36" s="17"/>
      <c r="H36" s="17"/>
      <c r="I36" s="19">
        <f>SUM(I37:I48)</f>
        <v>41106.74</v>
      </c>
      <c r="J36" s="31">
        <v>0.13186569599059603</v>
      </c>
    </row>
    <row r="37" spans="1:10" ht="26.1" customHeight="1" x14ac:dyDescent="0.2">
      <c r="A37" s="32" t="s">
        <v>151</v>
      </c>
      <c r="B37" s="21" t="s">
        <v>152</v>
      </c>
      <c r="C37" s="20" t="s">
        <v>58</v>
      </c>
      <c r="D37" s="20" t="s">
        <v>153</v>
      </c>
      <c r="E37" s="22" t="s">
        <v>77</v>
      </c>
      <c r="F37" s="21">
        <v>12</v>
      </c>
      <c r="G37" s="23">
        <v>79.510000000000005</v>
      </c>
      <c r="H37" s="23">
        <f t="shared" si="1"/>
        <v>102.05</v>
      </c>
      <c r="I37" s="23">
        <f t="shared" si="0"/>
        <v>1224.5999999999999</v>
      </c>
      <c r="J37" s="33">
        <v>3.9283760110892735E-3</v>
      </c>
    </row>
    <row r="38" spans="1:10" ht="24" customHeight="1" x14ac:dyDescent="0.2">
      <c r="A38" s="32" t="s">
        <v>154</v>
      </c>
      <c r="B38" s="21" t="s">
        <v>155</v>
      </c>
      <c r="C38" s="20" t="s">
        <v>58</v>
      </c>
      <c r="D38" s="20" t="s">
        <v>156</v>
      </c>
      <c r="E38" s="22" t="s">
        <v>77</v>
      </c>
      <c r="F38" s="21">
        <v>300</v>
      </c>
      <c r="G38" s="23">
        <v>55.63</v>
      </c>
      <c r="H38" s="23">
        <f t="shared" si="1"/>
        <v>71.400000000000006</v>
      </c>
      <c r="I38" s="23">
        <f t="shared" si="0"/>
        <v>21420</v>
      </c>
      <c r="J38" s="33">
        <v>6.8712897401218553E-2</v>
      </c>
    </row>
    <row r="39" spans="1:10" ht="24" customHeight="1" x14ac:dyDescent="0.2">
      <c r="A39" s="32" t="s">
        <v>157</v>
      </c>
      <c r="B39" s="21" t="s">
        <v>118</v>
      </c>
      <c r="C39" s="20" t="s">
        <v>58</v>
      </c>
      <c r="D39" s="20" t="s">
        <v>119</v>
      </c>
      <c r="E39" s="22" t="s">
        <v>69</v>
      </c>
      <c r="F39" s="21">
        <v>237.03</v>
      </c>
      <c r="G39" s="23">
        <v>9.61</v>
      </c>
      <c r="H39" s="23">
        <f t="shared" si="1"/>
        <v>12.33</v>
      </c>
      <c r="I39" s="23">
        <f t="shared" si="0"/>
        <v>2922.57</v>
      </c>
      <c r="J39" s="33">
        <v>9.3752685601250843E-3</v>
      </c>
    </row>
    <row r="40" spans="1:10" ht="51.95" customHeight="1" x14ac:dyDescent="0.2">
      <c r="A40" s="32" t="s">
        <v>158</v>
      </c>
      <c r="B40" s="21" t="s">
        <v>159</v>
      </c>
      <c r="C40" s="20" t="s">
        <v>58</v>
      </c>
      <c r="D40" s="20" t="s">
        <v>160</v>
      </c>
      <c r="E40" s="22" t="s">
        <v>69</v>
      </c>
      <c r="F40" s="21">
        <v>22.38</v>
      </c>
      <c r="G40" s="23">
        <v>118.63</v>
      </c>
      <c r="H40" s="23">
        <f t="shared" si="1"/>
        <v>152.26</v>
      </c>
      <c r="I40" s="23">
        <f t="shared" si="0"/>
        <v>3407.57</v>
      </c>
      <c r="J40" s="33">
        <v>1.0931092801002349E-2</v>
      </c>
    </row>
    <row r="41" spans="1:10" ht="26.1" customHeight="1" x14ac:dyDescent="0.2">
      <c r="A41" s="32" t="s">
        <v>158</v>
      </c>
      <c r="B41" s="21" t="s">
        <v>161</v>
      </c>
      <c r="C41" s="20" t="s">
        <v>58</v>
      </c>
      <c r="D41" s="20" t="s">
        <v>162</v>
      </c>
      <c r="E41" s="22" t="s">
        <v>77</v>
      </c>
      <c r="F41" s="21">
        <v>6</v>
      </c>
      <c r="G41" s="23">
        <v>347.84</v>
      </c>
      <c r="H41" s="23">
        <f t="shared" si="1"/>
        <v>446.45</v>
      </c>
      <c r="I41" s="23">
        <f t="shared" si="0"/>
        <v>2678.7</v>
      </c>
      <c r="J41" s="33">
        <v>8.592961637191603E-3</v>
      </c>
    </row>
    <row r="42" spans="1:10" ht="26.1" customHeight="1" x14ac:dyDescent="0.2">
      <c r="A42" s="32" t="s">
        <v>163</v>
      </c>
      <c r="B42" s="21" t="s">
        <v>120</v>
      </c>
      <c r="C42" s="20" t="s">
        <v>58</v>
      </c>
      <c r="D42" s="20" t="s">
        <v>121</v>
      </c>
      <c r="E42" s="22" t="s">
        <v>122</v>
      </c>
      <c r="F42" s="21">
        <v>25.01</v>
      </c>
      <c r="G42" s="23">
        <v>16.98</v>
      </c>
      <c r="H42" s="23">
        <f t="shared" si="1"/>
        <v>21.79</v>
      </c>
      <c r="I42" s="23">
        <f t="shared" si="0"/>
        <v>544.96</v>
      </c>
      <c r="J42" s="33">
        <v>1.7481690274401523E-3</v>
      </c>
    </row>
    <row r="43" spans="1:10" ht="39" customHeight="1" x14ac:dyDescent="0.2">
      <c r="A43" s="32" t="s">
        <v>164</v>
      </c>
      <c r="B43" s="21" t="s">
        <v>165</v>
      </c>
      <c r="C43" s="20" t="s">
        <v>58</v>
      </c>
      <c r="D43" s="20" t="s">
        <v>166</v>
      </c>
      <c r="E43" s="22" t="s">
        <v>86</v>
      </c>
      <c r="F43" s="21">
        <v>2.57</v>
      </c>
      <c r="G43" s="23">
        <v>699.3</v>
      </c>
      <c r="H43" s="23">
        <f t="shared" si="1"/>
        <v>897.55</v>
      </c>
      <c r="I43" s="23">
        <f t="shared" si="0"/>
        <v>2306.6999999999998</v>
      </c>
      <c r="J43" s="33">
        <v>7.3996284050135775E-3</v>
      </c>
    </row>
    <row r="44" spans="1:10" ht="39" customHeight="1" x14ac:dyDescent="0.2">
      <c r="A44" s="32" t="s">
        <v>167</v>
      </c>
      <c r="B44" s="21" t="s">
        <v>168</v>
      </c>
      <c r="C44" s="20" t="s">
        <v>58</v>
      </c>
      <c r="D44" s="20" t="s">
        <v>169</v>
      </c>
      <c r="E44" s="22" t="s">
        <v>86</v>
      </c>
      <c r="F44" s="21">
        <v>2.57</v>
      </c>
      <c r="G44" s="23">
        <v>101.31</v>
      </c>
      <c r="H44" s="23">
        <f t="shared" si="1"/>
        <v>130.03</v>
      </c>
      <c r="I44" s="23">
        <f t="shared" si="0"/>
        <v>334.17</v>
      </c>
      <c r="J44" s="33">
        <v>1.0719789413895988E-3</v>
      </c>
    </row>
    <row r="45" spans="1:10" ht="51.95" customHeight="1" x14ac:dyDescent="0.2">
      <c r="A45" s="32" t="s">
        <v>170</v>
      </c>
      <c r="B45" s="21" t="s">
        <v>171</v>
      </c>
      <c r="C45" s="20" t="s">
        <v>58</v>
      </c>
      <c r="D45" s="20" t="s">
        <v>172</v>
      </c>
      <c r="E45" s="22" t="s">
        <v>69</v>
      </c>
      <c r="F45" s="21">
        <v>8.64</v>
      </c>
      <c r="G45" s="23">
        <v>37.479999999999997</v>
      </c>
      <c r="H45" s="23">
        <f t="shared" si="1"/>
        <v>48.1</v>
      </c>
      <c r="I45" s="23">
        <f t="shared" si="0"/>
        <v>415.58</v>
      </c>
      <c r="J45" s="33">
        <v>1.3331328619046875E-3</v>
      </c>
    </row>
    <row r="46" spans="1:10" ht="26.1" customHeight="1" x14ac:dyDescent="0.2">
      <c r="A46" s="32" t="s">
        <v>173</v>
      </c>
      <c r="B46" s="21" t="s">
        <v>174</v>
      </c>
      <c r="C46" s="20" t="s">
        <v>58</v>
      </c>
      <c r="D46" s="20" t="s">
        <v>175</v>
      </c>
      <c r="E46" s="22" t="s">
        <v>69</v>
      </c>
      <c r="F46" s="21">
        <v>8.64</v>
      </c>
      <c r="G46" s="23">
        <v>25.92</v>
      </c>
      <c r="H46" s="23">
        <f t="shared" si="1"/>
        <v>33.26</v>
      </c>
      <c r="I46" s="23">
        <f t="shared" si="0"/>
        <v>287.36</v>
      </c>
      <c r="J46" s="33">
        <v>9.2181784300719716E-4</v>
      </c>
    </row>
    <row r="47" spans="1:10" ht="24" customHeight="1" x14ac:dyDescent="0.2">
      <c r="A47" s="32" t="s">
        <v>176</v>
      </c>
      <c r="B47" s="21" t="s">
        <v>110</v>
      </c>
      <c r="C47" s="20" t="s">
        <v>58</v>
      </c>
      <c r="D47" s="20" t="s">
        <v>111</v>
      </c>
      <c r="E47" s="22" t="s">
        <v>69</v>
      </c>
      <c r="F47" s="21">
        <v>12.504</v>
      </c>
      <c r="G47" s="23">
        <v>320.67</v>
      </c>
      <c r="H47" s="23">
        <f t="shared" si="1"/>
        <v>411.57</v>
      </c>
      <c r="I47" s="23">
        <f t="shared" si="0"/>
        <v>5146.2700000000004</v>
      </c>
      <c r="J47" s="33">
        <v>1.6508642507421522E-2</v>
      </c>
    </row>
    <row r="48" spans="1:10" ht="24" customHeight="1" x14ac:dyDescent="0.2">
      <c r="A48" s="32" t="s">
        <v>176</v>
      </c>
      <c r="B48" s="21" t="s">
        <v>177</v>
      </c>
      <c r="C48" s="20" t="s">
        <v>67</v>
      </c>
      <c r="D48" s="20" t="s">
        <v>178</v>
      </c>
      <c r="E48" s="22" t="s">
        <v>179</v>
      </c>
      <c r="F48" s="21">
        <v>8.64</v>
      </c>
      <c r="G48" s="23">
        <v>37.72</v>
      </c>
      <c r="H48" s="23">
        <f t="shared" si="1"/>
        <v>48.41</v>
      </c>
      <c r="I48" s="23">
        <f t="shared" si="0"/>
        <v>418.26</v>
      </c>
      <c r="J48" s="33">
        <v>1.3417299937924217E-3</v>
      </c>
    </row>
    <row r="49" spans="1:10" ht="24" customHeight="1" x14ac:dyDescent="0.2">
      <c r="A49" s="30" t="s">
        <v>180</v>
      </c>
      <c r="B49" s="17"/>
      <c r="C49" s="17"/>
      <c r="D49" s="17" t="s">
        <v>181</v>
      </c>
      <c r="E49" s="17"/>
      <c r="F49" s="18"/>
      <c r="G49" s="17"/>
      <c r="H49" s="17"/>
      <c r="I49" s="19">
        <f>SUM(I50:I56)</f>
        <v>14333.63</v>
      </c>
      <c r="J49" s="31">
        <v>4.59806371417847E-2</v>
      </c>
    </row>
    <row r="50" spans="1:10" ht="39" customHeight="1" x14ac:dyDescent="0.2">
      <c r="A50" s="32" t="s">
        <v>182</v>
      </c>
      <c r="B50" s="21" t="s">
        <v>183</v>
      </c>
      <c r="C50" s="20" t="s">
        <v>58</v>
      </c>
      <c r="D50" s="20" t="s">
        <v>184</v>
      </c>
      <c r="E50" s="22" t="s">
        <v>69</v>
      </c>
      <c r="F50" s="21">
        <v>40.729999999999997</v>
      </c>
      <c r="G50" s="23">
        <v>21.67</v>
      </c>
      <c r="H50" s="23">
        <f t="shared" si="1"/>
        <v>27.81</v>
      </c>
      <c r="I50" s="23">
        <f t="shared" si="0"/>
        <v>1132.7</v>
      </c>
      <c r="J50" s="33">
        <v>3.6335713765807778E-3</v>
      </c>
    </row>
    <row r="51" spans="1:10" ht="39" customHeight="1" x14ac:dyDescent="0.2">
      <c r="A51" s="32" t="s">
        <v>185</v>
      </c>
      <c r="B51" s="21" t="s">
        <v>186</v>
      </c>
      <c r="C51" s="20" t="s">
        <v>58</v>
      </c>
      <c r="D51" s="20" t="s">
        <v>187</v>
      </c>
      <c r="E51" s="22" t="s">
        <v>86</v>
      </c>
      <c r="F51" s="21">
        <v>3.2</v>
      </c>
      <c r="G51" s="23">
        <v>655.33000000000004</v>
      </c>
      <c r="H51" s="23">
        <f t="shared" si="1"/>
        <v>841.11</v>
      </c>
      <c r="I51" s="23">
        <f t="shared" si="0"/>
        <v>2691.55</v>
      </c>
      <c r="J51" s="33">
        <v>8.6341829598622685E-3</v>
      </c>
    </row>
    <row r="52" spans="1:10" ht="24" customHeight="1" x14ac:dyDescent="0.2">
      <c r="A52" s="32" t="s">
        <v>188</v>
      </c>
      <c r="B52" s="21" t="s">
        <v>110</v>
      </c>
      <c r="C52" s="20" t="s">
        <v>58</v>
      </c>
      <c r="D52" s="20" t="s">
        <v>111</v>
      </c>
      <c r="E52" s="22" t="s">
        <v>69</v>
      </c>
      <c r="F52" s="21">
        <v>13.44</v>
      </c>
      <c r="G52" s="23">
        <v>320.67</v>
      </c>
      <c r="H52" s="23">
        <f t="shared" si="1"/>
        <v>411.57</v>
      </c>
      <c r="I52" s="23">
        <f t="shared" si="0"/>
        <v>5531.5</v>
      </c>
      <c r="J52" s="33">
        <v>1.7744416058582652E-2</v>
      </c>
    </row>
    <row r="53" spans="1:10" ht="26.1" customHeight="1" x14ac:dyDescent="0.2">
      <c r="A53" s="32" t="s">
        <v>188</v>
      </c>
      <c r="B53" s="21" t="s">
        <v>189</v>
      </c>
      <c r="C53" s="20" t="s">
        <v>58</v>
      </c>
      <c r="D53" s="20" t="s">
        <v>190</v>
      </c>
      <c r="E53" s="22" t="s">
        <v>69</v>
      </c>
      <c r="F53" s="21">
        <v>24</v>
      </c>
      <c r="G53" s="23">
        <v>92.39</v>
      </c>
      <c r="H53" s="23">
        <f t="shared" si="1"/>
        <v>118.58</v>
      </c>
      <c r="I53" s="23">
        <f t="shared" si="0"/>
        <v>2845.92</v>
      </c>
      <c r="J53" s="33">
        <v>9.1293841723658221E-3</v>
      </c>
    </row>
    <row r="54" spans="1:10" ht="39" customHeight="1" x14ac:dyDescent="0.2">
      <c r="A54" s="32" t="s">
        <v>191</v>
      </c>
      <c r="B54" s="21" t="s">
        <v>192</v>
      </c>
      <c r="C54" s="20" t="s">
        <v>58</v>
      </c>
      <c r="D54" s="20" t="s">
        <v>193</v>
      </c>
      <c r="E54" s="22" t="s">
        <v>122</v>
      </c>
      <c r="F54" s="21">
        <v>47.04</v>
      </c>
      <c r="G54" s="23">
        <v>12.91</v>
      </c>
      <c r="H54" s="23">
        <f t="shared" si="1"/>
        <v>16.559999999999999</v>
      </c>
      <c r="I54" s="23">
        <f t="shared" si="0"/>
        <v>778.98</v>
      </c>
      <c r="J54" s="33">
        <v>2.4988782828011778E-3</v>
      </c>
    </row>
    <row r="55" spans="1:10" ht="39" customHeight="1" x14ac:dyDescent="0.2">
      <c r="A55" s="32" t="s">
        <v>191</v>
      </c>
      <c r="B55" s="21" t="s">
        <v>168</v>
      </c>
      <c r="C55" s="20" t="s">
        <v>58</v>
      </c>
      <c r="D55" s="20" t="s">
        <v>169</v>
      </c>
      <c r="E55" s="22" t="s">
        <v>86</v>
      </c>
      <c r="F55" s="21">
        <v>1.47</v>
      </c>
      <c r="G55" s="23">
        <v>101.31</v>
      </c>
      <c r="H55" s="23">
        <f t="shared" si="1"/>
        <v>130.03</v>
      </c>
      <c r="I55" s="23">
        <f t="shared" si="0"/>
        <v>191.14</v>
      </c>
      <c r="J55" s="33">
        <v>6.1315514515727888E-4</v>
      </c>
    </row>
    <row r="56" spans="1:10" ht="24" customHeight="1" x14ac:dyDescent="0.2">
      <c r="A56" s="32" t="s">
        <v>191</v>
      </c>
      <c r="B56" s="21" t="s">
        <v>177</v>
      </c>
      <c r="C56" s="20" t="s">
        <v>67</v>
      </c>
      <c r="D56" s="20" t="s">
        <v>178</v>
      </c>
      <c r="E56" s="22" t="s">
        <v>179</v>
      </c>
      <c r="F56" s="21">
        <v>24</v>
      </c>
      <c r="G56" s="23">
        <v>37.72</v>
      </c>
      <c r="H56" s="23">
        <f t="shared" si="1"/>
        <v>48.41</v>
      </c>
      <c r="I56" s="23">
        <f t="shared" si="0"/>
        <v>1161.8399999999999</v>
      </c>
      <c r="J56" s="33">
        <v>3.7270491464347229E-3</v>
      </c>
    </row>
    <row r="57" spans="1:10" ht="24" customHeight="1" x14ac:dyDescent="0.2">
      <c r="A57" s="30" t="s">
        <v>194</v>
      </c>
      <c r="B57" s="17"/>
      <c r="C57" s="17"/>
      <c r="D57" s="17" t="s">
        <v>195</v>
      </c>
      <c r="E57" s="17"/>
      <c r="F57" s="18"/>
      <c r="G57" s="17"/>
      <c r="H57" s="17"/>
      <c r="I57" s="19">
        <f>SUM(I58:I60)</f>
        <v>10772.7</v>
      </c>
      <c r="J57" s="31">
        <v>3.4557583092161864E-2</v>
      </c>
    </row>
    <row r="58" spans="1:10" ht="39" customHeight="1" x14ac:dyDescent="0.2">
      <c r="A58" s="32" t="s">
        <v>196</v>
      </c>
      <c r="B58" s="21" t="s">
        <v>197</v>
      </c>
      <c r="C58" s="20" t="s">
        <v>58</v>
      </c>
      <c r="D58" s="20" t="s">
        <v>198</v>
      </c>
      <c r="E58" s="22" t="s">
        <v>199</v>
      </c>
      <c r="F58" s="21">
        <v>2666.04</v>
      </c>
      <c r="G58" s="23">
        <v>2.0099999999999998</v>
      </c>
      <c r="H58" s="23">
        <f t="shared" si="1"/>
        <v>2.57</v>
      </c>
      <c r="I58" s="23">
        <f t="shared" si="0"/>
        <v>6851.72</v>
      </c>
      <c r="J58" s="33">
        <v>2.1979530036502205E-2</v>
      </c>
    </row>
    <row r="59" spans="1:10" ht="39" customHeight="1" x14ac:dyDescent="0.2">
      <c r="A59" s="32" t="s">
        <v>200</v>
      </c>
      <c r="B59" s="21" t="s">
        <v>201</v>
      </c>
      <c r="C59" s="20" t="s">
        <v>58</v>
      </c>
      <c r="D59" s="20" t="s">
        <v>202</v>
      </c>
      <c r="E59" s="22" t="s">
        <v>199</v>
      </c>
      <c r="F59" s="21">
        <v>2666.04</v>
      </c>
      <c r="G59" s="23">
        <v>0.8</v>
      </c>
      <c r="H59" s="23">
        <f t="shared" si="1"/>
        <v>1.02</v>
      </c>
      <c r="I59" s="23">
        <f t="shared" si="0"/>
        <v>2719.36</v>
      </c>
      <c r="J59" s="33">
        <v>8.7233942426226743E-3</v>
      </c>
    </row>
    <row r="60" spans="1:10" ht="26.1" customHeight="1" x14ac:dyDescent="0.2">
      <c r="A60" s="32" t="s">
        <v>203</v>
      </c>
      <c r="B60" s="21" t="s">
        <v>204</v>
      </c>
      <c r="C60" s="20" t="s">
        <v>67</v>
      </c>
      <c r="D60" s="20" t="s">
        <v>205</v>
      </c>
      <c r="E60" s="22" t="s">
        <v>77</v>
      </c>
      <c r="F60" s="21">
        <v>1</v>
      </c>
      <c r="G60" s="23">
        <v>936.21</v>
      </c>
      <c r="H60" s="23">
        <f t="shared" si="1"/>
        <v>1201.6199999999999</v>
      </c>
      <c r="I60" s="23">
        <f t="shared" si="0"/>
        <v>1201.6199999999999</v>
      </c>
      <c r="J60" s="33">
        <v>3.8546588130369858E-3</v>
      </c>
    </row>
    <row r="61" spans="1:10" ht="24" customHeight="1" x14ac:dyDescent="0.2">
      <c r="A61" s="30" t="s">
        <v>206</v>
      </c>
      <c r="B61" s="17"/>
      <c r="C61" s="17"/>
      <c r="D61" s="17" t="s">
        <v>207</v>
      </c>
      <c r="E61" s="17"/>
      <c r="F61" s="18"/>
      <c r="G61" s="17"/>
      <c r="H61" s="17"/>
      <c r="I61" s="19">
        <f>SUM(I62:I63)</f>
        <v>1314.51</v>
      </c>
      <c r="J61" s="31">
        <v>4.2167969543826234E-3</v>
      </c>
    </row>
    <row r="62" spans="1:10" ht="26.1" customHeight="1" x14ac:dyDescent="0.2">
      <c r="A62" s="32" t="s">
        <v>208</v>
      </c>
      <c r="B62" s="21" t="s">
        <v>209</v>
      </c>
      <c r="C62" s="20" t="s">
        <v>58</v>
      </c>
      <c r="D62" s="20" t="s">
        <v>210</v>
      </c>
      <c r="E62" s="22" t="s">
        <v>69</v>
      </c>
      <c r="F62" s="21">
        <v>545.5</v>
      </c>
      <c r="G62" s="23">
        <v>1.57</v>
      </c>
      <c r="H62" s="23">
        <f t="shared" si="1"/>
        <v>2.0099999999999998</v>
      </c>
      <c r="I62" s="23">
        <f t="shared" si="0"/>
        <v>1096.45</v>
      </c>
      <c r="J62" s="33">
        <v>3.5172855441440751E-3</v>
      </c>
    </row>
    <row r="63" spans="1:10" ht="39" customHeight="1" thickBot="1" x14ac:dyDescent="0.25">
      <c r="A63" s="50" t="s">
        <v>211</v>
      </c>
      <c r="B63" s="51" t="s">
        <v>81</v>
      </c>
      <c r="C63" s="52" t="s">
        <v>58</v>
      </c>
      <c r="D63" s="52" t="s">
        <v>82</v>
      </c>
      <c r="E63" s="53" t="s">
        <v>69</v>
      </c>
      <c r="F63" s="51">
        <v>474.06</v>
      </c>
      <c r="G63" s="54">
        <v>0.36</v>
      </c>
      <c r="H63" s="23">
        <f t="shared" si="1"/>
        <v>0.46</v>
      </c>
      <c r="I63" s="23">
        <f t="shared" si="0"/>
        <v>218.06</v>
      </c>
      <c r="J63" s="55">
        <v>6.9951141023854896E-4</v>
      </c>
    </row>
    <row r="64" spans="1:10" x14ac:dyDescent="0.2">
      <c r="A64" s="42"/>
      <c r="B64" s="43"/>
      <c r="C64" s="43"/>
      <c r="D64" s="43"/>
      <c r="E64" s="43"/>
      <c r="F64" s="43"/>
      <c r="G64" s="43"/>
      <c r="H64" s="43"/>
      <c r="I64" s="43"/>
      <c r="J64" s="44"/>
    </row>
    <row r="65" spans="1:10" x14ac:dyDescent="0.2">
      <c r="A65" s="87"/>
      <c r="B65" s="88"/>
      <c r="C65" s="88"/>
      <c r="D65" s="37"/>
      <c r="E65" s="38"/>
      <c r="F65" s="89" t="s">
        <v>212</v>
      </c>
      <c r="G65" s="88"/>
      <c r="H65" s="90">
        <v>242929.99</v>
      </c>
      <c r="I65" s="88"/>
      <c r="J65" s="91"/>
    </row>
    <row r="66" spans="1:10" x14ac:dyDescent="0.2">
      <c r="A66" s="87"/>
      <c r="B66" s="88"/>
      <c r="C66" s="88"/>
      <c r="D66" s="37"/>
      <c r="E66" s="38"/>
      <c r="F66" s="89" t="s">
        <v>213</v>
      </c>
      <c r="G66" s="88"/>
      <c r="H66" s="90">
        <v>68801.88</v>
      </c>
      <c r="I66" s="88"/>
      <c r="J66" s="91"/>
    </row>
    <row r="67" spans="1:10" x14ac:dyDescent="0.2">
      <c r="A67" s="87"/>
      <c r="B67" s="88"/>
      <c r="C67" s="88"/>
      <c r="D67" s="37"/>
      <c r="E67" s="38"/>
      <c r="F67" s="89" t="s">
        <v>214</v>
      </c>
      <c r="G67" s="88"/>
      <c r="H67" s="90">
        <f>I61+I57+I49+I36+I27+I18+I9+I5</f>
        <v>311731.87000000005</v>
      </c>
      <c r="I67" s="88"/>
      <c r="J67" s="91"/>
    </row>
    <row r="68" spans="1:10" x14ac:dyDescent="0.2">
      <c r="A68" s="39"/>
      <c r="B68" s="40"/>
      <c r="C68" s="40"/>
      <c r="D68" s="40"/>
      <c r="E68" s="40"/>
      <c r="F68" s="40"/>
      <c r="G68" s="40"/>
      <c r="H68" s="40"/>
      <c r="I68" s="40"/>
      <c r="J68" s="41"/>
    </row>
    <row r="69" spans="1:10" ht="69.95" customHeight="1" thickBot="1" x14ac:dyDescent="0.25">
      <c r="A69" s="92" t="s">
        <v>215</v>
      </c>
      <c r="B69" s="93"/>
      <c r="C69" s="93"/>
      <c r="D69" s="93"/>
      <c r="E69" s="93"/>
      <c r="F69" s="93"/>
      <c r="G69" s="93"/>
      <c r="H69" s="93"/>
      <c r="I69" s="93"/>
      <c r="J69" s="94"/>
    </row>
  </sheetData>
  <mergeCells count="17">
    <mergeCell ref="E1:F1"/>
    <mergeCell ref="G1:H1"/>
    <mergeCell ref="I1:J1"/>
    <mergeCell ref="E2:F2"/>
    <mergeCell ref="G2:H2"/>
    <mergeCell ref="I2:J2"/>
    <mergeCell ref="A67:C67"/>
    <mergeCell ref="F67:G67"/>
    <mergeCell ref="H67:J67"/>
    <mergeCell ref="A69:J69"/>
    <mergeCell ref="A3:J3"/>
    <mergeCell ref="A65:C65"/>
    <mergeCell ref="F65:G65"/>
    <mergeCell ref="H65:J65"/>
    <mergeCell ref="A66:C66"/>
    <mergeCell ref="F66:G66"/>
    <mergeCell ref="H66:J66"/>
  </mergeCells>
  <pageMargins left="0.511811024" right="0.511811024" top="0.78740157499999996" bottom="0.78740157499999996" header="0.31496062000000002" footer="0.31496062000000002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topLeftCell="A58" zoomScaleNormal="100" workbookViewId="0">
      <selection activeCell="A68" sqref="A68:E68"/>
    </sheetView>
  </sheetViews>
  <sheetFormatPr defaultRowHeight="14.25" x14ac:dyDescent="0.2"/>
  <cols>
    <col min="1" max="1" width="17" style="61" bestFit="1" customWidth="1"/>
    <col min="2" max="2" width="60" style="61" bestFit="1" customWidth="1"/>
    <col min="3" max="3" width="5" style="61" bestFit="1" customWidth="1"/>
    <col min="4" max="4" width="10" style="61" bestFit="1" customWidth="1"/>
    <col min="5" max="5" width="53.5" style="61" customWidth="1"/>
    <col min="6" max="6" width="18" style="61" bestFit="1" customWidth="1"/>
    <col min="7" max="16384" width="9" style="61"/>
  </cols>
  <sheetData>
    <row r="1" spans="1:10" ht="15" x14ac:dyDescent="0.2">
      <c r="A1" s="24"/>
      <c r="B1" s="25" t="s">
        <v>36</v>
      </c>
      <c r="C1" s="25"/>
      <c r="D1" s="25"/>
      <c r="E1" s="74"/>
      <c r="F1" s="103"/>
      <c r="G1" s="103"/>
      <c r="H1" s="103"/>
      <c r="I1" s="103"/>
      <c r="J1" s="103"/>
    </row>
    <row r="2" spans="1:10" ht="80.099999999999994" customHeight="1" x14ac:dyDescent="0.2">
      <c r="A2" s="26"/>
      <c r="B2" s="27" t="s">
        <v>40</v>
      </c>
      <c r="C2" s="27"/>
      <c r="D2" s="27"/>
      <c r="E2" s="75"/>
      <c r="F2" s="103"/>
      <c r="G2" s="103"/>
      <c r="H2" s="103"/>
      <c r="I2" s="103"/>
      <c r="J2" s="103"/>
    </row>
    <row r="3" spans="1:10" ht="15" x14ac:dyDescent="0.25">
      <c r="A3" s="104" t="s">
        <v>477</v>
      </c>
      <c r="B3" s="105"/>
      <c r="C3" s="105"/>
      <c r="D3" s="105"/>
      <c r="E3" s="106"/>
    </row>
    <row r="4" spans="1:10" ht="30" customHeight="1" x14ac:dyDescent="0.2">
      <c r="A4" s="28" t="s">
        <v>0</v>
      </c>
      <c r="B4" s="62" t="s">
        <v>47</v>
      </c>
      <c r="C4" s="63" t="s">
        <v>48</v>
      </c>
      <c r="D4" s="64" t="s">
        <v>49</v>
      </c>
      <c r="E4" s="76" t="s">
        <v>216</v>
      </c>
    </row>
    <row r="5" spans="1:10" ht="24" customHeight="1" x14ac:dyDescent="0.2">
      <c r="A5" s="30" t="s">
        <v>54</v>
      </c>
      <c r="B5" s="65" t="s">
        <v>55</v>
      </c>
      <c r="C5" s="66"/>
      <c r="D5" s="67"/>
      <c r="E5" s="77"/>
    </row>
    <row r="6" spans="1:10" ht="26.1" customHeight="1" x14ac:dyDescent="0.2">
      <c r="A6" s="32" t="s">
        <v>56</v>
      </c>
      <c r="B6" s="68" t="s">
        <v>59</v>
      </c>
      <c r="C6" s="69" t="s">
        <v>60</v>
      </c>
      <c r="D6" s="70" t="s">
        <v>217</v>
      </c>
      <c r="E6" s="78" t="s">
        <v>279</v>
      </c>
    </row>
    <row r="7" spans="1:10" ht="24" customHeight="1" x14ac:dyDescent="0.2">
      <c r="A7" s="32" t="s">
        <v>61</v>
      </c>
      <c r="B7" s="68" t="s">
        <v>63</v>
      </c>
      <c r="C7" s="69" t="s">
        <v>64</v>
      </c>
      <c r="D7" s="70" t="s">
        <v>218</v>
      </c>
      <c r="E7" s="78" t="s">
        <v>258</v>
      </c>
    </row>
    <row r="8" spans="1:10" ht="26.1" customHeight="1" x14ac:dyDescent="0.2">
      <c r="A8" s="32" t="s">
        <v>65</v>
      </c>
      <c r="B8" s="68" t="s">
        <v>68</v>
      </c>
      <c r="C8" s="69" t="s">
        <v>69</v>
      </c>
      <c r="D8" s="70" t="s">
        <v>219</v>
      </c>
      <c r="E8" s="78" t="s">
        <v>278</v>
      </c>
    </row>
    <row r="9" spans="1:10" ht="24" customHeight="1" x14ac:dyDescent="0.2">
      <c r="A9" s="30" t="s">
        <v>70</v>
      </c>
      <c r="B9" s="65" t="s">
        <v>71</v>
      </c>
      <c r="C9" s="66"/>
      <c r="D9" s="67"/>
      <c r="E9" s="77"/>
    </row>
    <row r="10" spans="1:10" ht="39" customHeight="1" x14ac:dyDescent="0.2">
      <c r="A10" s="32" t="s">
        <v>72</v>
      </c>
      <c r="B10" s="68" t="s">
        <v>74</v>
      </c>
      <c r="C10" s="69" t="s">
        <v>69</v>
      </c>
      <c r="D10" s="70" t="s">
        <v>218</v>
      </c>
      <c r="E10" s="78" t="s">
        <v>277</v>
      </c>
    </row>
    <row r="11" spans="1:10" ht="26.1" customHeight="1" x14ac:dyDescent="0.2">
      <c r="A11" s="32" t="s">
        <v>72</v>
      </c>
      <c r="B11" s="68" t="s">
        <v>76</v>
      </c>
      <c r="C11" s="69" t="s">
        <v>77</v>
      </c>
      <c r="D11" s="70" t="s">
        <v>220</v>
      </c>
      <c r="E11" s="78" t="s">
        <v>258</v>
      </c>
    </row>
    <row r="12" spans="1:10" ht="39" customHeight="1" x14ac:dyDescent="0.2">
      <c r="A12" s="32" t="s">
        <v>78</v>
      </c>
      <c r="B12" s="68" t="s">
        <v>80</v>
      </c>
      <c r="C12" s="69" t="s">
        <v>77</v>
      </c>
      <c r="D12" s="70" t="s">
        <v>220</v>
      </c>
      <c r="E12" s="78" t="s">
        <v>258</v>
      </c>
    </row>
    <row r="13" spans="1:10" ht="39" customHeight="1" x14ac:dyDescent="0.2">
      <c r="A13" s="32" t="s">
        <v>78</v>
      </c>
      <c r="B13" s="68" t="s">
        <v>82</v>
      </c>
      <c r="C13" s="69" t="s">
        <v>69</v>
      </c>
      <c r="D13" s="70" t="s">
        <v>221</v>
      </c>
      <c r="E13" s="78" t="s">
        <v>276</v>
      </c>
    </row>
    <row r="14" spans="1:10" ht="26.1" customHeight="1" x14ac:dyDescent="0.2">
      <c r="A14" s="32" t="s">
        <v>83</v>
      </c>
      <c r="B14" s="68" t="s">
        <v>85</v>
      </c>
      <c r="C14" s="69" t="s">
        <v>86</v>
      </c>
      <c r="D14" s="70" t="s">
        <v>222</v>
      </c>
      <c r="E14" s="78" t="s">
        <v>275</v>
      </c>
    </row>
    <row r="15" spans="1:10" ht="26.1" customHeight="1" x14ac:dyDescent="0.2">
      <c r="A15" s="32" t="s">
        <v>87</v>
      </c>
      <c r="B15" s="68" t="s">
        <v>89</v>
      </c>
      <c r="C15" s="69" t="s">
        <v>86</v>
      </c>
      <c r="D15" s="70" t="s">
        <v>223</v>
      </c>
      <c r="E15" s="78" t="s">
        <v>274</v>
      </c>
    </row>
    <row r="16" spans="1:10" ht="39" customHeight="1" x14ac:dyDescent="0.2">
      <c r="A16" s="32" t="s">
        <v>90</v>
      </c>
      <c r="B16" s="68" t="s">
        <v>92</v>
      </c>
      <c r="C16" s="69" t="s">
        <v>93</v>
      </c>
      <c r="D16" s="70" t="s">
        <v>224</v>
      </c>
      <c r="E16" s="78" t="s">
        <v>273</v>
      </c>
    </row>
    <row r="17" spans="1:5" ht="24" customHeight="1" x14ac:dyDescent="0.2">
      <c r="A17" s="32" t="s">
        <v>94</v>
      </c>
      <c r="B17" s="68" t="s">
        <v>96</v>
      </c>
      <c r="C17" s="69" t="s">
        <v>97</v>
      </c>
      <c r="D17" s="70" t="s">
        <v>225</v>
      </c>
      <c r="E17" s="78" t="s">
        <v>258</v>
      </c>
    </row>
    <row r="18" spans="1:5" ht="24" customHeight="1" x14ac:dyDescent="0.2">
      <c r="A18" s="30" t="s">
        <v>98</v>
      </c>
      <c r="B18" s="65" t="s">
        <v>99</v>
      </c>
      <c r="C18" s="66"/>
      <c r="D18" s="67"/>
      <c r="E18" s="77"/>
    </row>
    <row r="19" spans="1:5" ht="39" customHeight="1" x14ac:dyDescent="0.2">
      <c r="A19" s="32" t="s">
        <v>100</v>
      </c>
      <c r="B19" s="68" t="s">
        <v>102</v>
      </c>
      <c r="C19" s="69" t="s">
        <v>69</v>
      </c>
      <c r="D19" s="70" t="s">
        <v>226</v>
      </c>
      <c r="E19" s="78" t="s">
        <v>272</v>
      </c>
    </row>
    <row r="20" spans="1:5" ht="51.95" customHeight="1" x14ac:dyDescent="0.2">
      <c r="A20" s="32" t="s">
        <v>103</v>
      </c>
      <c r="B20" s="68" t="s">
        <v>105</v>
      </c>
      <c r="C20" s="69" t="s">
        <v>77</v>
      </c>
      <c r="D20" s="70" t="s">
        <v>227</v>
      </c>
      <c r="E20" s="78" t="s">
        <v>258</v>
      </c>
    </row>
    <row r="21" spans="1:5" ht="26.1" customHeight="1" x14ac:dyDescent="0.2">
      <c r="A21" s="32" t="s">
        <v>106</v>
      </c>
      <c r="B21" s="68" t="s">
        <v>108</v>
      </c>
      <c r="C21" s="69" t="s">
        <v>109</v>
      </c>
      <c r="D21" s="70" t="s">
        <v>228</v>
      </c>
      <c r="E21" s="78" t="s">
        <v>258</v>
      </c>
    </row>
    <row r="22" spans="1:5" ht="24" customHeight="1" x14ac:dyDescent="0.2">
      <c r="A22" s="32" t="s">
        <v>106</v>
      </c>
      <c r="B22" s="68" t="s">
        <v>111</v>
      </c>
      <c r="C22" s="69" t="s">
        <v>69</v>
      </c>
      <c r="D22" s="70" t="s">
        <v>229</v>
      </c>
      <c r="E22" s="78" t="s">
        <v>271</v>
      </c>
    </row>
    <row r="23" spans="1:5" ht="39" customHeight="1" x14ac:dyDescent="0.2">
      <c r="A23" s="32" t="s">
        <v>112</v>
      </c>
      <c r="B23" s="68" t="s">
        <v>114</v>
      </c>
      <c r="C23" s="69" t="s">
        <v>86</v>
      </c>
      <c r="D23" s="70" t="s">
        <v>230</v>
      </c>
      <c r="E23" s="78" t="s">
        <v>268</v>
      </c>
    </row>
    <row r="24" spans="1:5" ht="51.95" customHeight="1" x14ac:dyDescent="0.2">
      <c r="A24" s="32" t="s">
        <v>112</v>
      </c>
      <c r="B24" s="68" t="s">
        <v>116</v>
      </c>
      <c r="C24" s="69" t="s">
        <v>69</v>
      </c>
      <c r="D24" s="70" t="s">
        <v>231</v>
      </c>
      <c r="E24" s="78" t="s">
        <v>270</v>
      </c>
    </row>
    <row r="25" spans="1:5" ht="24" customHeight="1" x14ac:dyDescent="0.2">
      <c r="A25" s="32" t="s">
        <v>117</v>
      </c>
      <c r="B25" s="68" t="s">
        <v>119</v>
      </c>
      <c r="C25" s="69" t="s">
        <v>69</v>
      </c>
      <c r="D25" s="70" t="s">
        <v>232</v>
      </c>
      <c r="E25" s="78" t="s">
        <v>269</v>
      </c>
    </row>
    <row r="26" spans="1:5" ht="35.25" customHeight="1" x14ac:dyDescent="0.2">
      <c r="A26" s="32" t="s">
        <v>117</v>
      </c>
      <c r="B26" s="68" t="s">
        <v>121</v>
      </c>
      <c r="C26" s="69" t="s">
        <v>122</v>
      </c>
      <c r="D26" s="70" t="s">
        <v>233</v>
      </c>
      <c r="E26" s="78" t="s">
        <v>268</v>
      </c>
    </row>
    <row r="27" spans="1:5" ht="24" customHeight="1" x14ac:dyDescent="0.2">
      <c r="A27" s="30" t="s">
        <v>123</v>
      </c>
      <c r="B27" s="65" t="s">
        <v>124</v>
      </c>
      <c r="C27" s="66"/>
      <c r="D27" s="67"/>
      <c r="E27" s="77"/>
    </row>
    <row r="28" spans="1:5" ht="26.1" customHeight="1" x14ac:dyDescent="0.2">
      <c r="A28" s="32" t="s">
        <v>125</v>
      </c>
      <c r="B28" s="68" t="s">
        <v>127</v>
      </c>
      <c r="C28" s="69" t="s">
        <v>77</v>
      </c>
      <c r="D28" s="70" t="s">
        <v>234</v>
      </c>
      <c r="E28" s="78" t="s">
        <v>258</v>
      </c>
    </row>
    <row r="29" spans="1:5" ht="39" customHeight="1" x14ac:dyDescent="0.2">
      <c r="A29" s="32" t="s">
        <v>128</v>
      </c>
      <c r="B29" s="68" t="s">
        <v>130</v>
      </c>
      <c r="C29" s="69" t="s">
        <v>77</v>
      </c>
      <c r="D29" s="70" t="s">
        <v>234</v>
      </c>
      <c r="E29" s="78" t="s">
        <v>258</v>
      </c>
    </row>
    <row r="30" spans="1:5" ht="39" customHeight="1" x14ac:dyDescent="0.2">
      <c r="A30" s="32" t="s">
        <v>131</v>
      </c>
      <c r="B30" s="68" t="s">
        <v>133</v>
      </c>
      <c r="C30" s="69" t="s">
        <v>109</v>
      </c>
      <c r="D30" s="70" t="s">
        <v>235</v>
      </c>
      <c r="E30" s="78" t="s">
        <v>258</v>
      </c>
    </row>
    <row r="31" spans="1:5" ht="39" customHeight="1" x14ac:dyDescent="0.2">
      <c r="A31" s="32" t="s">
        <v>134</v>
      </c>
      <c r="B31" s="68" t="s">
        <v>136</v>
      </c>
      <c r="C31" s="69" t="s">
        <v>77</v>
      </c>
      <c r="D31" s="70" t="s">
        <v>236</v>
      </c>
      <c r="E31" s="78" t="s">
        <v>258</v>
      </c>
    </row>
    <row r="32" spans="1:5" ht="39" customHeight="1" x14ac:dyDescent="0.2">
      <c r="A32" s="32" t="s">
        <v>137</v>
      </c>
      <c r="B32" s="68" t="s">
        <v>139</v>
      </c>
      <c r="C32" s="69" t="s">
        <v>109</v>
      </c>
      <c r="D32" s="70" t="s">
        <v>237</v>
      </c>
      <c r="E32" s="78" t="s">
        <v>258</v>
      </c>
    </row>
    <row r="33" spans="1:5" ht="26.1" customHeight="1" x14ac:dyDescent="0.2">
      <c r="A33" s="32" t="s">
        <v>140</v>
      </c>
      <c r="B33" s="68" t="s">
        <v>142</v>
      </c>
      <c r="C33" s="69" t="s">
        <v>86</v>
      </c>
      <c r="D33" s="70" t="s">
        <v>238</v>
      </c>
      <c r="E33" s="78" t="s">
        <v>258</v>
      </c>
    </row>
    <row r="34" spans="1:5" ht="24" customHeight="1" x14ac:dyDescent="0.2">
      <c r="A34" s="32" t="s">
        <v>143</v>
      </c>
      <c r="B34" s="68" t="s">
        <v>145</v>
      </c>
      <c r="C34" s="69" t="s">
        <v>86</v>
      </c>
      <c r="D34" s="70" t="s">
        <v>238</v>
      </c>
      <c r="E34" s="78" t="s">
        <v>258</v>
      </c>
    </row>
    <row r="35" spans="1:5" ht="39" customHeight="1" x14ac:dyDescent="0.2">
      <c r="A35" s="32" t="s">
        <v>146</v>
      </c>
      <c r="B35" s="68" t="s">
        <v>148</v>
      </c>
      <c r="C35" s="69" t="s">
        <v>77</v>
      </c>
      <c r="D35" s="70" t="s">
        <v>225</v>
      </c>
      <c r="E35" s="78" t="s">
        <v>258</v>
      </c>
    </row>
    <row r="36" spans="1:5" ht="24" customHeight="1" x14ac:dyDescent="0.2">
      <c r="A36" s="30" t="s">
        <v>149</v>
      </c>
      <c r="B36" s="65" t="s">
        <v>150</v>
      </c>
      <c r="C36" s="66"/>
      <c r="D36" s="67"/>
      <c r="E36" s="77"/>
    </row>
    <row r="37" spans="1:5" ht="26.1" customHeight="1" x14ac:dyDescent="0.2">
      <c r="A37" s="32" t="s">
        <v>151</v>
      </c>
      <c r="B37" s="68" t="s">
        <v>153</v>
      </c>
      <c r="C37" s="69" t="s">
        <v>77</v>
      </c>
      <c r="D37" s="70" t="s">
        <v>236</v>
      </c>
      <c r="E37" s="78" t="s">
        <v>258</v>
      </c>
    </row>
    <row r="38" spans="1:5" ht="24" customHeight="1" x14ac:dyDescent="0.2">
      <c r="A38" s="32" t="s">
        <v>154</v>
      </c>
      <c r="B38" s="68" t="s">
        <v>156</v>
      </c>
      <c r="C38" s="69" t="s">
        <v>77</v>
      </c>
      <c r="D38" s="70" t="s">
        <v>239</v>
      </c>
      <c r="E38" s="78" t="s">
        <v>254</v>
      </c>
    </row>
    <row r="39" spans="1:5" ht="24" customHeight="1" x14ac:dyDescent="0.2">
      <c r="A39" s="32" t="s">
        <v>157</v>
      </c>
      <c r="B39" s="68" t="s">
        <v>119</v>
      </c>
      <c r="C39" s="69" t="s">
        <v>69</v>
      </c>
      <c r="D39" s="70" t="s">
        <v>232</v>
      </c>
      <c r="E39" s="78" t="s">
        <v>267</v>
      </c>
    </row>
    <row r="40" spans="1:5" ht="51.95" customHeight="1" x14ac:dyDescent="0.2">
      <c r="A40" s="32" t="s">
        <v>158</v>
      </c>
      <c r="B40" s="68" t="s">
        <v>160</v>
      </c>
      <c r="C40" s="69" t="s">
        <v>69</v>
      </c>
      <c r="D40" s="70" t="s">
        <v>240</v>
      </c>
      <c r="E40" s="78" t="s">
        <v>266</v>
      </c>
    </row>
    <row r="41" spans="1:5" ht="26.1" customHeight="1" x14ac:dyDescent="0.2">
      <c r="A41" s="32" t="s">
        <v>158</v>
      </c>
      <c r="B41" s="68" t="s">
        <v>162</v>
      </c>
      <c r="C41" s="69" t="s">
        <v>77</v>
      </c>
      <c r="D41" s="70" t="s">
        <v>227</v>
      </c>
      <c r="E41" s="78" t="s">
        <v>265</v>
      </c>
    </row>
    <row r="42" spans="1:5" ht="26.1" customHeight="1" x14ac:dyDescent="0.2">
      <c r="A42" s="32" t="s">
        <v>163</v>
      </c>
      <c r="B42" s="68" t="s">
        <v>121</v>
      </c>
      <c r="C42" s="69" t="s">
        <v>122</v>
      </c>
      <c r="D42" s="70" t="s">
        <v>241</v>
      </c>
      <c r="E42" s="78" t="s">
        <v>258</v>
      </c>
    </row>
    <row r="43" spans="1:5" ht="39" customHeight="1" x14ac:dyDescent="0.2">
      <c r="A43" s="32" t="s">
        <v>164</v>
      </c>
      <c r="B43" s="68" t="s">
        <v>166</v>
      </c>
      <c r="C43" s="69" t="s">
        <v>86</v>
      </c>
      <c r="D43" s="70" t="s">
        <v>242</v>
      </c>
      <c r="E43" s="78" t="s">
        <v>264</v>
      </c>
    </row>
    <row r="44" spans="1:5" ht="39" customHeight="1" x14ac:dyDescent="0.2">
      <c r="A44" s="32" t="s">
        <v>167</v>
      </c>
      <c r="B44" s="68" t="s">
        <v>169</v>
      </c>
      <c r="C44" s="69" t="s">
        <v>86</v>
      </c>
      <c r="D44" s="70" t="s">
        <v>242</v>
      </c>
      <c r="E44" s="78" t="s">
        <v>264</v>
      </c>
    </row>
    <row r="45" spans="1:5" ht="51.95" customHeight="1" x14ac:dyDescent="0.2">
      <c r="A45" s="32" t="s">
        <v>170</v>
      </c>
      <c r="B45" s="68" t="s">
        <v>172</v>
      </c>
      <c r="C45" s="69" t="s">
        <v>69</v>
      </c>
      <c r="D45" s="70" t="s">
        <v>243</v>
      </c>
      <c r="E45" s="78" t="s">
        <v>262</v>
      </c>
    </row>
    <row r="46" spans="1:5" ht="26.1" customHeight="1" x14ac:dyDescent="0.2">
      <c r="A46" s="32" t="s">
        <v>173</v>
      </c>
      <c r="B46" s="68" t="s">
        <v>175</v>
      </c>
      <c r="C46" s="69" t="s">
        <v>69</v>
      </c>
      <c r="D46" s="70" t="s">
        <v>243</v>
      </c>
      <c r="E46" s="78" t="s">
        <v>262</v>
      </c>
    </row>
    <row r="47" spans="1:5" ht="24" customHeight="1" x14ac:dyDescent="0.2">
      <c r="A47" s="32" t="s">
        <v>176</v>
      </c>
      <c r="B47" s="68" t="s">
        <v>111</v>
      </c>
      <c r="C47" s="69" t="s">
        <v>69</v>
      </c>
      <c r="D47" s="70" t="s">
        <v>244</v>
      </c>
      <c r="E47" s="78" t="s">
        <v>263</v>
      </c>
    </row>
    <row r="48" spans="1:5" ht="24" customHeight="1" x14ac:dyDescent="0.2">
      <c r="A48" s="32" t="s">
        <v>176</v>
      </c>
      <c r="B48" s="68" t="s">
        <v>178</v>
      </c>
      <c r="C48" s="69" t="s">
        <v>179</v>
      </c>
      <c r="D48" s="70" t="s">
        <v>243</v>
      </c>
      <c r="E48" s="78" t="s">
        <v>262</v>
      </c>
    </row>
    <row r="49" spans="1:8" ht="24" customHeight="1" x14ac:dyDescent="0.2">
      <c r="A49" s="30" t="s">
        <v>180</v>
      </c>
      <c r="B49" s="65" t="s">
        <v>181</v>
      </c>
      <c r="C49" s="66"/>
      <c r="D49" s="67"/>
      <c r="E49" s="77"/>
    </row>
    <row r="50" spans="1:8" ht="128.25" customHeight="1" x14ac:dyDescent="0.2">
      <c r="A50" s="32" t="s">
        <v>182</v>
      </c>
      <c r="B50" s="68" t="s">
        <v>184</v>
      </c>
      <c r="C50" s="69" t="s">
        <v>69</v>
      </c>
      <c r="D50" s="70" t="s">
        <v>245</v>
      </c>
      <c r="E50" s="78" t="s">
        <v>261</v>
      </c>
    </row>
    <row r="51" spans="1:8" ht="84.75" customHeight="1" x14ac:dyDescent="0.2">
      <c r="A51" s="32" t="s">
        <v>185</v>
      </c>
      <c r="B51" s="68" t="s">
        <v>187</v>
      </c>
      <c r="C51" s="69" t="s">
        <v>86</v>
      </c>
      <c r="D51" s="70" t="s">
        <v>246</v>
      </c>
      <c r="E51" s="78" t="s">
        <v>260</v>
      </c>
    </row>
    <row r="52" spans="1:8" ht="43.5" customHeight="1" x14ac:dyDescent="0.2">
      <c r="A52" s="32" t="s">
        <v>188</v>
      </c>
      <c r="B52" s="68" t="s">
        <v>111</v>
      </c>
      <c r="C52" s="69" t="s">
        <v>69</v>
      </c>
      <c r="D52" s="70" t="s">
        <v>247</v>
      </c>
      <c r="E52" s="78" t="s">
        <v>259</v>
      </c>
    </row>
    <row r="53" spans="1:8" ht="26.1" customHeight="1" x14ac:dyDescent="0.2">
      <c r="A53" s="32" t="s">
        <v>188</v>
      </c>
      <c r="B53" s="68" t="s">
        <v>190</v>
      </c>
      <c r="C53" s="69" t="s">
        <v>69</v>
      </c>
      <c r="D53" s="70" t="s">
        <v>248</v>
      </c>
      <c r="E53" s="78" t="s">
        <v>256</v>
      </c>
    </row>
    <row r="54" spans="1:8" ht="39" customHeight="1" x14ac:dyDescent="0.2">
      <c r="A54" s="32" t="s">
        <v>191</v>
      </c>
      <c r="B54" s="68" t="s">
        <v>193</v>
      </c>
      <c r="C54" s="69" t="s">
        <v>122</v>
      </c>
      <c r="D54" s="70" t="s">
        <v>249</v>
      </c>
      <c r="E54" s="78" t="s">
        <v>258</v>
      </c>
    </row>
    <row r="55" spans="1:8" ht="39" customHeight="1" x14ac:dyDescent="0.2">
      <c r="A55" s="32" t="s">
        <v>191</v>
      </c>
      <c r="B55" s="68" t="s">
        <v>169</v>
      </c>
      <c r="C55" s="69" t="s">
        <v>86</v>
      </c>
      <c r="D55" s="70" t="s">
        <v>250</v>
      </c>
      <c r="E55" s="78" t="s">
        <v>257</v>
      </c>
    </row>
    <row r="56" spans="1:8" ht="36.75" customHeight="1" x14ac:dyDescent="0.2">
      <c r="A56" s="32" t="s">
        <v>191</v>
      </c>
      <c r="B56" s="68" t="s">
        <v>178</v>
      </c>
      <c r="C56" s="69" t="s">
        <v>179</v>
      </c>
      <c r="D56" s="70" t="s">
        <v>248</v>
      </c>
      <c r="E56" s="78" t="s">
        <v>256</v>
      </c>
    </row>
    <row r="57" spans="1:8" ht="24" customHeight="1" x14ac:dyDescent="0.2">
      <c r="A57" s="30" t="s">
        <v>194</v>
      </c>
      <c r="B57" s="65" t="s">
        <v>195</v>
      </c>
      <c r="C57" s="66"/>
      <c r="D57" s="67"/>
      <c r="E57" s="77"/>
    </row>
    <row r="58" spans="1:8" ht="37.5" customHeight="1" x14ac:dyDescent="0.2">
      <c r="A58" s="32" t="s">
        <v>196</v>
      </c>
      <c r="B58" s="68" t="s">
        <v>198</v>
      </c>
      <c r="C58" s="69" t="s">
        <v>199</v>
      </c>
      <c r="D58" s="70" t="s">
        <v>224</v>
      </c>
      <c r="E58" s="78" t="s">
        <v>255</v>
      </c>
    </row>
    <row r="59" spans="1:8" ht="39" customHeight="1" x14ac:dyDescent="0.2">
      <c r="A59" s="32" t="s">
        <v>200</v>
      </c>
      <c r="B59" s="68" t="s">
        <v>202</v>
      </c>
      <c r="C59" s="69" t="s">
        <v>199</v>
      </c>
      <c r="D59" s="70" t="s">
        <v>224</v>
      </c>
      <c r="E59" s="78" t="s">
        <v>255</v>
      </c>
    </row>
    <row r="60" spans="1:8" ht="26.1" customHeight="1" x14ac:dyDescent="0.2">
      <c r="A60" s="32" t="s">
        <v>203</v>
      </c>
      <c r="B60" s="68" t="s">
        <v>205</v>
      </c>
      <c r="C60" s="69" t="s">
        <v>77</v>
      </c>
      <c r="D60" s="70" t="s">
        <v>220</v>
      </c>
      <c r="E60" s="78" t="s">
        <v>254</v>
      </c>
    </row>
    <row r="61" spans="1:8" ht="24" customHeight="1" x14ac:dyDescent="0.2">
      <c r="A61" s="30" t="s">
        <v>206</v>
      </c>
      <c r="B61" s="65" t="s">
        <v>207</v>
      </c>
      <c r="C61" s="66"/>
      <c r="D61" s="67"/>
      <c r="E61" s="77"/>
    </row>
    <row r="62" spans="1:8" ht="26.1" customHeight="1" x14ac:dyDescent="0.2">
      <c r="A62" s="32" t="s">
        <v>208</v>
      </c>
      <c r="B62" s="68" t="s">
        <v>210</v>
      </c>
      <c r="C62" s="69" t="s">
        <v>69</v>
      </c>
      <c r="D62" s="70" t="s">
        <v>226</v>
      </c>
      <c r="E62" s="78" t="s">
        <v>253</v>
      </c>
    </row>
    <row r="63" spans="1:8" ht="39" customHeight="1" x14ac:dyDescent="0.2">
      <c r="A63" s="32" t="s">
        <v>211</v>
      </c>
      <c r="B63" s="68" t="s">
        <v>82</v>
      </c>
      <c r="C63" s="69" t="s">
        <v>69</v>
      </c>
      <c r="D63" s="70" t="s">
        <v>251</v>
      </c>
      <c r="E63" s="78" t="s">
        <v>252</v>
      </c>
    </row>
    <row r="64" spans="1:8" x14ac:dyDescent="0.2">
      <c r="A64" s="34"/>
      <c r="B64" s="35"/>
      <c r="C64" s="35"/>
      <c r="D64" s="35"/>
      <c r="E64" s="36"/>
      <c r="F64" s="71"/>
      <c r="G64" s="71"/>
      <c r="H64" s="71"/>
    </row>
    <row r="65" spans="1:8" ht="14.25" customHeight="1" x14ac:dyDescent="0.2">
      <c r="A65" s="87" t="s">
        <v>212</v>
      </c>
      <c r="B65" s="88"/>
      <c r="C65" s="88"/>
      <c r="D65" s="88"/>
      <c r="E65" s="79">
        <v>242929.99</v>
      </c>
      <c r="F65" s="71"/>
      <c r="G65" s="72"/>
      <c r="H65" s="72"/>
    </row>
    <row r="66" spans="1:8" ht="14.25" customHeight="1" x14ac:dyDescent="0.2">
      <c r="A66" s="87" t="s">
        <v>213</v>
      </c>
      <c r="B66" s="88"/>
      <c r="C66" s="88"/>
      <c r="D66" s="88"/>
      <c r="E66" s="79">
        <v>68801.88</v>
      </c>
      <c r="F66" s="71"/>
      <c r="G66" s="72"/>
      <c r="H66" s="72"/>
    </row>
    <row r="67" spans="1:8" x14ac:dyDescent="0.2">
      <c r="A67" s="87" t="s">
        <v>214</v>
      </c>
      <c r="B67" s="88"/>
      <c r="C67" s="88"/>
      <c r="D67" s="88"/>
      <c r="E67" s="79">
        <v>311731.87</v>
      </c>
      <c r="F67" s="71"/>
      <c r="G67" s="72"/>
      <c r="H67" s="72"/>
    </row>
    <row r="68" spans="1:8" ht="69.95" customHeight="1" thickBot="1" x14ac:dyDescent="0.25">
      <c r="A68" s="92" t="s">
        <v>420</v>
      </c>
      <c r="B68" s="101"/>
      <c r="C68" s="101"/>
      <c r="D68" s="101"/>
      <c r="E68" s="102"/>
      <c r="F68" s="73"/>
      <c r="G68" s="73"/>
      <c r="H68" s="73"/>
    </row>
  </sheetData>
  <mergeCells count="9">
    <mergeCell ref="I1:J1"/>
    <mergeCell ref="F2:H2"/>
    <mergeCell ref="I2:J2"/>
    <mergeCell ref="A3:E3"/>
    <mergeCell ref="A65:D65"/>
    <mergeCell ref="A66:D66"/>
    <mergeCell ref="A67:D67"/>
    <mergeCell ref="A68:E68"/>
    <mergeCell ref="F1:H1"/>
  </mergeCells>
  <pageMargins left="0.511811024" right="0.511811024" top="0.78740157499999996" bottom="0.78740157499999996" header="0.31496062000000002" footer="0.31496062000000002"/>
  <pageSetup paperSize="9" scale="5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opLeftCell="A52" zoomScaleNormal="100" workbookViewId="0">
      <selection activeCell="K73" sqref="K73"/>
    </sheetView>
  </sheetViews>
  <sheetFormatPr defaultRowHeight="14.25" x14ac:dyDescent="0.2"/>
  <cols>
    <col min="1" max="1" width="20" style="61" bestFit="1" customWidth="1"/>
    <col min="2" max="2" width="60" style="61" bestFit="1" customWidth="1"/>
    <col min="3" max="3" width="20" style="61" bestFit="1" customWidth="1"/>
    <col min="4" max="30" width="12" style="61" bestFit="1" customWidth="1"/>
    <col min="31" max="16384" width="9" style="61"/>
  </cols>
  <sheetData>
    <row r="1" spans="1:7" ht="15" x14ac:dyDescent="0.2">
      <c r="A1" s="24"/>
      <c r="B1" s="25" t="s">
        <v>36</v>
      </c>
      <c r="C1" s="25" t="s">
        <v>37</v>
      </c>
      <c r="D1" s="98" t="s">
        <v>38</v>
      </c>
      <c r="E1" s="98"/>
      <c r="F1" s="98" t="s">
        <v>39</v>
      </c>
      <c r="G1" s="99"/>
    </row>
    <row r="2" spans="1:7" ht="95.1" customHeight="1" x14ac:dyDescent="0.2">
      <c r="A2" s="26"/>
      <c r="B2" s="27" t="s">
        <v>40</v>
      </c>
      <c r="C2" s="27" t="s">
        <v>41</v>
      </c>
      <c r="D2" s="89" t="s">
        <v>42</v>
      </c>
      <c r="E2" s="89"/>
      <c r="F2" s="89" t="s">
        <v>43</v>
      </c>
      <c r="G2" s="100"/>
    </row>
    <row r="3" spans="1:7" ht="15" x14ac:dyDescent="0.25">
      <c r="A3" s="104" t="s">
        <v>280</v>
      </c>
      <c r="B3" s="105"/>
      <c r="C3" s="105"/>
      <c r="D3" s="105"/>
      <c r="E3" s="105"/>
      <c r="F3" s="105"/>
      <c r="G3" s="106"/>
    </row>
    <row r="4" spans="1:7" ht="15" x14ac:dyDescent="0.2">
      <c r="A4" s="28" t="s">
        <v>0</v>
      </c>
      <c r="B4" s="62" t="s">
        <v>47</v>
      </c>
      <c r="C4" s="64" t="s">
        <v>281</v>
      </c>
      <c r="D4" s="64" t="s">
        <v>282</v>
      </c>
      <c r="E4" s="64" t="s">
        <v>283</v>
      </c>
      <c r="F4" s="64" t="s">
        <v>284</v>
      </c>
      <c r="G4" s="29" t="s">
        <v>285</v>
      </c>
    </row>
    <row r="5" spans="1:7" ht="24" customHeight="1" thickBot="1" x14ac:dyDescent="0.25">
      <c r="A5" s="30" t="s">
        <v>54</v>
      </c>
      <c r="B5" s="65" t="s">
        <v>55</v>
      </c>
      <c r="C5" s="67" t="s">
        <v>286</v>
      </c>
      <c r="D5" s="80" t="s">
        <v>287</v>
      </c>
      <c r="E5" s="80" t="s">
        <v>288</v>
      </c>
      <c r="F5" s="80" t="s">
        <v>288</v>
      </c>
      <c r="G5" s="82" t="s">
        <v>288</v>
      </c>
    </row>
    <row r="6" spans="1:7" ht="26.1" customHeight="1" thickTop="1" thickBot="1" x14ac:dyDescent="0.25">
      <c r="A6" s="32" t="s">
        <v>56</v>
      </c>
      <c r="B6" s="68" t="s">
        <v>59</v>
      </c>
      <c r="C6" s="70" t="s">
        <v>289</v>
      </c>
      <c r="D6" s="81" t="s">
        <v>290</v>
      </c>
      <c r="E6" s="81" t="s">
        <v>290</v>
      </c>
      <c r="F6" s="81" t="s">
        <v>290</v>
      </c>
      <c r="G6" s="83" t="s">
        <v>290</v>
      </c>
    </row>
    <row r="7" spans="1:7" ht="24" customHeight="1" thickTop="1" thickBot="1" x14ac:dyDescent="0.25">
      <c r="A7" s="32" t="s">
        <v>61</v>
      </c>
      <c r="B7" s="68" t="s">
        <v>63</v>
      </c>
      <c r="C7" s="70" t="s">
        <v>291</v>
      </c>
      <c r="D7" s="81" t="s">
        <v>292</v>
      </c>
      <c r="E7" s="81" t="s">
        <v>292</v>
      </c>
      <c r="F7" s="81" t="s">
        <v>292</v>
      </c>
      <c r="G7" s="83" t="s">
        <v>292</v>
      </c>
    </row>
    <row r="8" spans="1:7" ht="26.1" customHeight="1" thickTop="1" thickBot="1" x14ac:dyDescent="0.25">
      <c r="A8" s="32" t="s">
        <v>65</v>
      </c>
      <c r="B8" s="68" t="s">
        <v>68</v>
      </c>
      <c r="C8" s="70" t="s">
        <v>293</v>
      </c>
      <c r="D8" s="81" t="s">
        <v>293</v>
      </c>
      <c r="E8" s="70" t="s">
        <v>294</v>
      </c>
      <c r="F8" s="70" t="s">
        <v>294</v>
      </c>
      <c r="G8" s="84" t="s">
        <v>294</v>
      </c>
    </row>
    <row r="9" spans="1:7" ht="24" customHeight="1" thickTop="1" thickBot="1" x14ac:dyDescent="0.25">
      <c r="A9" s="30" t="s">
        <v>70</v>
      </c>
      <c r="B9" s="65" t="s">
        <v>71</v>
      </c>
      <c r="C9" s="67" t="s">
        <v>295</v>
      </c>
      <c r="D9" s="80" t="s">
        <v>296</v>
      </c>
      <c r="E9" s="80" t="s">
        <v>297</v>
      </c>
      <c r="F9" s="80" t="s">
        <v>298</v>
      </c>
      <c r="G9" s="85" t="s">
        <v>294</v>
      </c>
    </row>
    <row r="10" spans="1:7" ht="39" customHeight="1" thickTop="1" thickBot="1" x14ac:dyDescent="0.25">
      <c r="A10" s="32" t="s">
        <v>72</v>
      </c>
      <c r="B10" s="68" t="s">
        <v>74</v>
      </c>
      <c r="C10" s="70" t="s">
        <v>299</v>
      </c>
      <c r="D10" s="81" t="s">
        <v>299</v>
      </c>
      <c r="E10" s="70" t="s">
        <v>294</v>
      </c>
      <c r="F10" s="70" t="s">
        <v>294</v>
      </c>
      <c r="G10" s="84" t="s">
        <v>294</v>
      </c>
    </row>
    <row r="11" spans="1:7" ht="26.1" customHeight="1" thickTop="1" thickBot="1" x14ac:dyDescent="0.25">
      <c r="A11" s="32" t="s">
        <v>72</v>
      </c>
      <c r="B11" s="68" t="s">
        <v>76</v>
      </c>
      <c r="C11" s="70" t="s">
        <v>300</v>
      </c>
      <c r="D11" s="81" t="s">
        <v>300</v>
      </c>
      <c r="E11" s="70" t="s">
        <v>294</v>
      </c>
      <c r="F11" s="70" t="s">
        <v>294</v>
      </c>
      <c r="G11" s="84" t="s">
        <v>294</v>
      </c>
    </row>
    <row r="12" spans="1:7" ht="39" customHeight="1" thickTop="1" thickBot="1" x14ac:dyDescent="0.25">
      <c r="A12" s="32" t="s">
        <v>78</v>
      </c>
      <c r="B12" s="68" t="s">
        <v>80</v>
      </c>
      <c r="C12" s="70" t="s">
        <v>301</v>
      </c>
      <c r="D12" s="81" t="s">
        <v>301</v>
      </c>
      <c r="E12" s="70" t="s">
        <v>294</v>
      </c>
      <c r="F12" s="70" t="s">
        <v>294</v>
      </c>
      <c r="G12" s="84" t="s">
        <v>294</v>
      </c>
    </row>
    <row r="13" spans="1:7" ht="39" customHeight="1" thickTop="1" thickBot="1" x14ac:dyDescent="0.25">
      <c r="A13" s="32" t="s">
        <v>78</v>
      </c>
      <c r="B13" s="68" t="s">
        <v>82</v>
      </c>
      <c r="C13" s="70" t="s">
        <v>302</v>
      </c>
      <c r="D13" s="81" t="s">
        <v>303</v>
      </c>
      <c r="E13" s="81" t="s">
        <v>303</v>
      </c>
      <c r="F13" s="70" t="s">
        <v>294</v>
      </c>
      <c r="G13" s="84" t="s">
        <v>294</v>
      </c>
    </row>
    <row r="14" spans="1:7" ht="26.1" customHeight="1" thickTop="1" thickBot="1" x14ac:dyDescent="0.25">
      <c r="A14" s="32" t="s">
        <v>83</v>
      </c>
      <c r="B14" s="68" t="s">
        <v>85</v>
      </c>
      <c r="C14" s="70" t="s">
        <v>304</v>
      </c>
      <c r="D14" s="81" t="s">
        <v>304</v>
      </c>
      <c r="E14" s="70" t="s">
        <v>294</v>
      </c>
      <c r="F14" s="70" t="s">
        <v>294</v>
      </c>
      <c r="G14" s="84" t="s">
        <v>294</v>
      </c>
    </row>
    <row r="15" spans="1:7" ht="26.1" customHeight="1" thickTop="1" thickBot="1" x14ac:dyDescent="0.25">
      <c r="A15" s="32" t="s">
        <v>87</v>
      </c>
      <c r="B15" s="68" t="s">
        <v>89</v>
      </c>
      <c r="C15" s="70" t="s">
        <v>305</v>
      </c>
      <c r="D15" s="81" t="s">
        <v>306</v>
      </c>
      <c r="E15" s="81" t="s">
        <v>306</v>
      </c>
      <c r="F15" s="81" t="s">
        <v>307</v>
      </c>
      <c r="G15" s="84" t="s">
        <v>294</v>
      </c>
    </row>
    <row r="16" spans="1:7" ht="39" customHeight="1" thickTop="1" thickBot="1" x14ac:dyDescent="0.25">
      <c r="A16" s="32" t="s">
        <v>90</v>
      </c>
      <c r="B16" s="68" t="s">
        <v>92</v>
      </c>
      <c r="C16" s="70" t="s">
        <v>308</v>
      </c>
      <c r="D16" s="81" t="s">
        <v>309</v>
      </c>
      <c r="E16" s="81" t="s">
        <v>309</v>
      </c>
      <c r="F16" s="81" t="s">
        <v>310</v>
      </c>
      <c r="G16" s="84" t="s">
        <v>294</v>
      </c>
    </row>
    <row r="17" spans="1:7" ht="24" customHeight="1" thickTop="1" thickBot="1" x14ac:dyDescent="0.25">
      <c r="A17" s="32" t="s">
        <v>94</v>
      </c>
      <c r="B17" s="68" t="s">
        <v>96</v>
      </c>
      <c r="C17" s="70" t="s">
        <v>311</v>
      </c>
      <c r="D17" s="81" t="s">
        <v>312</v>
      </c>
      <c r="E17" s="81" t="s">
        <v>312</v>
      </c>
      <c r="F17" s="81" t="s">
        <v>313</v>
      </c>
      <c r="G17" s="84" t="s">
        <v>294</v>
      </c>
    </row>
    <row r="18" spans="1:7" ht="24" customHeight="1" thickTop="1" thickBot="1" x14ac:dyDescent="0.25">
      <c r="A18" s="30" t="s">
        <v>98</v>
      </c>
      <c r="B18" s="65" t="s">
        <v>99</v>
      </c>
      <c r="C18" s="67" t="s">
        <v>314</v>
      </c>
      <c r="D18" s="80" t="s">
        <v>315</v>
      </c>
      <c r="E18" s="80" t="s">
        <v>316</v>
      </c>
      <c r="F18" s="80" t="s">
        <v>317</v>
      </c>
      <c r="G18" s="82" t="s">
        <v>318</v>
      </c>
    </row>
    <row r="19" spans="1:7" ht="39" customHeight="1" thickTop="1" thickBot="1" x14ac:dyDescent="0.25">
      <c r="A19" s="32" t="s">
        <v>100</v>
      </c>
      <c r="B19" s="68" t="s">
        <v>102</v>
      </c>
      <c r="C19" s="70" t="s">
        <v>319</v>
      </c>
      <c r="D19" s="70" t="s">
        <v>294</v>
      </c>
      <c r="E19" s="81" t="s">
        <v>320</v>
      </c>
      <c r="F19" s="81" t="s">
        <v>321</v>
      </c>
      <c r="G19" s="83" t="s">
        <v>320</v>
      </c>
    </row>
    <row r="20" spans="1:7" ht="51.95" customHeight="1" thickTop="1" thickBot="1" x14ac:dyDescent="0.25">
      <c r="A20" s="32" t="s">
        <v>103</v>
      </c>
      <c r="B20" s="68" t="s">
        <v>105</v>
      </c>
      <c r="C20" s="70" t="s">
        <v>322</v>
      </c>
      <c r="D20" s="70" t="s">
        <v>294</v>
      </c>
      <c r="E20" s="70" t="s">
        <v>294</v>
      </c>
      <c r="F20" s="70" t="s">
        <v>294</v>
      </c>
      <c r="G20" s="83" t="s">
        <v>322</v>
      </c>
    </row>
    <row r="21" spans="1:7" ht="26.1" customHeight="1" thickTop="1" thickBot="1" x14ac:dyDescent="0.25">
      <c r="A21" s="32" t="s">
        <v>106</v>
      </c>
      <c r="B21" s="68" t="s">
        <v>108</v>
      </c>
      <c r="C21" s="70" t="s">
        <v>323</v>
      </c>
      <c r="D21" s="70" t="s">
        <v>294</v>
      </c>
      <c r="E21" s="70" t="s">
        <v>294</v>
      </c>
      <c r="F21" s="70" t="s">
        <v>294</v>
      </c>
      <c r="G21" s="83" t="s">
        <v>323</v>
      </c>
    </row>
    <row r="22" spans="1:7" ht="24" customHeight="1" thickTop="1" thickBot="1" x14ac:dyDescent="0.25">
      <c r="A22" s="32" t="s">
        <v>106</v>
      </c>
      <c r="B22" s="68" t="s">
        <v>111</v>
      </c>
      <c r="C22" s="70" t="s">
        <v>324</v>
      </c>
      <c r="D22" s="70" t="s">
        <v>294</v>
      </c>
      <c r="E22" s="81" t="s">
        <v>325</v>
      </c>
      <c r="F22" s="81" t="s">
        <v>325</v>
      </c>
      <c r="G22" s="84" t="s">
        <v>294</v>
      </c>
    </row>
    <row r="23" spans="1:7" ht="39" customHeight="1" thickTop="1" thickBot="1" x14ac:dyDescent="0.25">
      <c r="A23" s="32" t="s">
        <v>112</v>
      </c>
      <c r="B23" s="68" t="s">
        <v>114</v>
      </c>
      <c r="C23" s="70" t="s">
        <v>326</v>
      </c>
      <c r="D23" s="81" t="s">
        <v>327</v>
      </c>
      <c r="E23" s="81" t="s">
        <v>328</v>
      </c>
      <c r="F23" s="81" t="s">
        <v>328</v>
      </c>
      <c r="G23" s="84" t="s">
        <v>294</v>
      </c>
    </row>
    <row r="24" spans="1:7" ht="51.95" customHeight="1" thickTop="1" thickBot="1" x14ac:dyDescent="0.25">
      <c r="A24" s="32" t="s">
        <v>112</v>
      </c>
      <c r="B24" s="68" t="s">
        <v>116</v>
      </c>
      <c r="C24" s="70" t="s">
        <v>329</v>
      </c>
      <c r="D24" s="70" t="s">
        <v>294</v>
      </c>
      <c r="E24" s="81" t="s">
        <v>330</v>
      </c>
      <c r="F24" s="81" t="s">
        <v>330</v>
      </c>
      <c r="G24" s="84" t="s">
        <v>294</v>
      </c>
    </row>
    <row r="25" spans="1:7" ht="24" customHeight="1" thickTop="1" thickBot="1" x14ac:dyDescent="0.25">
      <c r="A25" s="32" t="s">
        <v>117</v>
      </c>
      <c r="B25" s="68" t="s">
        <v>119</v>
      </c>
      <c r="C25" s="70" t="s">
        <v>331</v>
      </c>
      <c r="D25" s="70" t="s">
        <v>294</v>
      </c>
      <c r="E25" s="70" t="s">
        <v>294</v>
      </c>
      <c r="F25" s="81" t="s">
        <v>332</v>
      </c>
      <c r="G25" s="83" t="s">
        <v>333</v>
      </c>
    </row>
    <row r="26" spans="1:7" ht="26.1" customHeight="1" thickTop="1" thickBot="1" x14ac:dyDescent="0.25">
      <c r="A26" s="32" t="s">
        <v>117</v>
      </c>
      <c r="B26" s="68" t="s">
        <v>121</v>
      </c>
      <c r="C26" s="70" t="s">
        <v>334</v>
      </c>
      <c r="D26" s="81" t="s">
        <v>335</v>
      </c>
      <c r="E26" s="81" t="s">
        <v>335</v>
      </c>
      <c r="F26" s="70" t="s">
        <v>294</v>
      </c>
      <c r="G26" s="84" t="s">
        <v>294</v>
      </c>
    </row>
    <row r="27" spans="1:7" ht="24" customHeight="1" thickTop="1" thickBot="1" x14ac:dyDescent="0.25">
      <c r="A27" s="30" t="s">
        <v>123</v>
      </c>
      <c r="B27" s="65" t="s">
        <v>124</v>
      </c>
      <c r="C27" s="67" t="s">
        <v>336</v>
      </c>
      <c r="D27" s="80" t="s">
        <v>337</v>
      </c>
      <c r="E27" s="80" t="s">
        <v>338</v>
      </c>
      <c r="F27" s="80" t="s">
        <v>339</v>
      </c>
      <c r="G27" s="82" t="s">
        <v>340</v>
      </c>
    </row>
    <row r="28" spans="1:7" ht="26.1" customHeight="1" thickTop="1" thickBot="1" x14ac:dyDescent="0.25">
      <c r="A28" s="32" t="s">
        <v>125</v>
      </c>
      <c r="B28" s="68" t="s">
        <v>127</v>
      </c>
      <c r="C28" s="70" t="s">
        <v>341</v>
      </c>
      <c r="D28" s="70" t="s">
        <v>294</v>
      </c>
      <c r="E28" s="70" t="s">
        <v>294</v>
      </c>
      <c r="F28" s="81" t="s">
        <v>342</v>
      </c>
      <c r="G28" s="83" t="s">
        <v>342</v>
      </c>
    </row>
    <row r="29" spans="1:7" ht="39" customHeight="1" thickTop="1" thickBot="1" x14ac:dyDescent="0.25">
      <c r="A29" s="32" t="s">
        <v>128</v>
      </c>
      <c r="B29" s="68" t="s">
        <v>130</v>
      </c>
      <c r="C29" s="70" t="s">
        <v>343</v>
      </c>
      <c r="D29" s="70" t="s">
        <v>294</v>
      </c>
      <c r="E29" s="70" t="s">
        <v>294</v>
      </c>
      <c r="F29" s="81" t="s">
        <v>344</v>
      </c>
      <c r="G29" s="83" t="s">
        <v>344</v>
      </c>
    </row>
    <row r="30" spans="1:7" ht="39" customHeight="1" thickTop="1" thickBot="1" x14ac:dyDescent="0.25">
      <c r="A30" s="32" t="s">
        <v>131</v>
      </c>
      <c r="B30" s="68" t="s">
        <v>133</v>
      </c>
      <c r="C30" s="70" t="s">
        <v>345</v>
      </c>
      <c r="D30" s="70" t="s">
        <v>294</v>
      </c>
      <c r="E30" s="70" t="s">
        <v>294</v>
      </c>
      <c r="F30" s="81" t="s">
        <v>346</v>
      </c>
      <c r="G30" s="83" t="s">
        <v>346</v>
      </c>
    </row>
    <row r="31" spans="1:7" ht="39" customHeight="1" thickTop="1" thickBot="1" x14ac:dyDescent="0.25">
      <c r="A31" s="32" t="s">
        <v>134</v>
      </c>
      <c r="B31" s="68" t="s">
        <v>136</v>
      </c>
      <c r="C31" s="70" t="s">
        <v>347</v>
      </c>
      <c r="D31" s="70" t="s">
        <v>294</v>
      </c>
      <c r="E31" s="81" t="s">
        <v>348</v>
      </c>
      <c r="F31" s="81" t="s">
        <v>348</v>
      </c>
      <c r="G31" s="84" t="s">
        <v>294</v>
      </c>
    </row>
    <row r="32" spans="1:7" ht="39" customHeight="1" thickTop="1" thickBot="1" x14ac:dyDescent="0.25">
      <c r="A32" s="32" t="s">
        <v>137</v>
      </c>
      <c r="B32" s="68" t="s">
        <v>139</v>
      </c>
      <c r="C32" s="70" t="s">
        <v>349</v>
      </c>
      <c r="D32" s="81" t="s">
        <v>350</v>
      </c>
      <c r="E32" s="81" t="s">
        <v>350</v>
      </c>
      <c r="F32" s="70" t="s">
        <v>294</v>
      </c>
      <c r="G32" s="84" t="s">
        <v>294</v>
      </c>
    </row>
    <row r="33" spans="1:7" ht="26.1" customHeight="1" thickTop="1" thickBot="1" x14ac:dyDescent="0.25">
      <c r="A33" s="32" t="s">
        <v>140</v>
      </c>
      <c r="B33" s="68" t="s">
        <v>142</v>
      </c>
      <c r="C33" s="70" t="s">
        <v>351</v>
      </c>
      <c r="D33" s="81" t="s">
        <v>352</v>
      </c>
      <c r="E33" s="81" t="s">
        <v>353</v>
      </c>
      <c r="F33" s="70" t="s">
        <v>294</v>
      </c>
      <c r="G33" s="84" t="s">
        <v>294</v>
      </c>
    </row>
    <row r="34" spans="1:7" ht="24" customHeight="1" thickTop="1" thickBot="1" x14ac:dyDescent="0.25">
      <c r="A34" s="32" t="s">
        <v>143</v>
      </c>
      <c r="B34" s="68" t="s">
        <v>145</v>
      </c>
      <c r="C34" s="70" t="s">
        <v>354</v>
      </c>
      <c r="D34" s="81" t="s">
        <v>355</v>
      </c>
      <c r="E34" s="81" t="s">
        <v>356</v>
      </c>
      <c r="F34" s="70" t="s">
        <v>294</v>
      </c>
      <c r="G34" s="84" t="s">
        <v>294</v>
      </c>
    </row>
    <row r="35" spans="1:7" ht="39" customHeight="1" thickTop="1" thickBot="1" x14ac:dyDescent="0.25">
      <c r="A35" s="32" t="s">
        <v>146</v>
      </c>
      <c r="B35" s="68" t="s">
        <v>148</v>
      </c>
      <c r="C35" s="70" t="s">
        <v>357</v>
      </c>
      <c r="D35" s="81" t="s">
        <v>358</v>
      </c>
      <c r="E35" s="81" t="s">
        <v>359</v>
      </c>
      <c r="F35" s="70" t="s">
        <v>294</v>
      </c>
      <c r="G35" s="84" t="s">
        <v>294</v>
      </c>
    </row>
    <row r="36" spans="1:7" ht="24" customHeight="1" thickTop="1" thickBot="1" x14ac:dyDescent="0.25">
      <c r="A36" s="30" t="s">
        <v>149</v>
      </c>
      <c r="B36" s="65" t="s">
        <v>150</v>
      </c>
      <c r="C36" s="67" t="s">
        <v>360</v>
      </c>
      <c r="D36" s="67" t="s">
        <v>294</v>
      </c>
      <c r="E36" s="80" t="s">
        <v>361</v>
      </c>
      <c r="F36" s="80" t="s">
        <v>362</v>
      </c>
      <c r="G36" s="82" t="s">
        <v>363</v>
      </c>
    </row>
    <row r="37" spans="1:7" ht="26.1" customHeight="1" thickTop="1" thickBot="1" x14ac:dyDescent="0.25">
      <c r="A37" s="32" t="s">
        <v>151</v>
      </c>
      <c r="B37" s="68" t="s">
        <v>153</v>
      </c>
      <c r="C37" s="70" t="s">
        <v>364</v>
      </c>
      <c r="D37" s="70" t="s">
        <v>294</v>
      </c>
      <c r="E37" s="70" t="s">
        <v>294</v>
      </c>
      <c r="F37" s="70" t="s">
        <v>294</v>
      </c>
      <c r="G37" s="83" t="s">
        <v>364</v>
      </c>
    </row>
    <row r="38" spans="1:7" ht="24" customHeight="1" thickTop="1" thickBot="1" x14ac:dyDescent="0.25">
      <c r="A38" s="32" t="s">
        <v>154</v>
      </c>
      <c r="B38" s="68" t="s">
        <v>156</v>
      </c>
      <c r="C38" s="70" t="s">
        <v>365</v>
      </c>
      <c r="D38" s="70" t="s">
        <v>294</v>
      </c>
      <c r="E38" s="70" t="s">
        <v>294</v>
      </c>
      <c r="F38" s="70" t="s">
        <v>294</v>
      </c>
      <c r="G38" s="83" t="s">
        <v>365</v>
      </c>
    </row>
    <row r="39" spans="1:7" ht="24" customHeight="1" thickTop="1" thickBot="1" x14ac:dyDescent="0.25">
      <c r="A39" s="32" t="s">
        <v>157</v>
      </c>
      <c r="B39" s="68" t="s">
        <v>119</v>
      </c>
      <c r="C39" s="70" t="s">
        <v>331</v>
      </c>
      <c r="D39" s="70" t="s">
        <v>294</v>
      </c>
      <c r="E39" s="70" t="s">
        <v>294</v>
      </c>
      <c r="F39" s="70" t="s">
        <v>294</v>
      </c>
      <c r="G39" s="83" t="s">
        <v>331</v>
      </c>
    </row>
    <row r="40" spans="1:7" ht="51.95" customHeight="1" thickTop="1" thickBot="1" x14ac:dyDescent="0.25">
      <c r="A40" s="32" t="s">
        <v>158</v>
      </c>
      <c r="B40" s="68" t="s">
        <v>160</v>
      </c>
      <c r="C40" s="70" t="s">
        <v>366</v>
      </c>
      <c r="D40" s="70" t="s">
        <v>294</v>
      </c>
      <c r="E40" s="81" t="s">
        <v>367</v>
      </c>
      <c r="F40" s="81" t="s">
        <v>367</v>
      </c>
      <c r="G40" s="84" t="s">
        <v>294</v>
      </c>
    </row>
    <row r="41" spans="1:7" ht="26.1" customHeight="1" thickTop="1" thickBot="1" x14ac:dyDescent="0.25">
      <c r="A41" s="32" t="s">
        <v>158</v>
      </c>
      <c r="B41" s="68" t="s">
        <v>162</v>
      </c>
      <c r="C41" s="70" t="s">
        <v>368</v>
      </c>
      <c r="D41" s="70" t="s">
        <v>294</v>
      </c>
      <c r="E41" s="70" t="s">
        <v>294</v>
      </c>
      <c r="F41" s="70" t="s">
        <v>294</v>
      </c>
      <c r="G41" s="83" t="s">
        <v>368</v>
      </c>
    </row>
    <row r="42" spans="1:7" ht="26.1" customHeight="1" thickTop="1" thickBot="1" x14ac:dyDescent="0.25">
      <c r="A42" s="32" t="s">
        <v>163</v>
      </c>
      <c r="B42" s="68" t="s">
        <v>121</v>
      </c>
      <c r="C42" s="70" t="s">
        <v>369</v>
      </c>
      <c r="D42" s="70" t="s">
        <v>294</v>
      </c>
      <c r="E42" s="81" t="s">
        <v>369</v>
      </c>
      <c r="F42" s="70" t="s">
        <v>294</v>
      </c>
      <c r="G42" s="84" t="s">
        <v>294</v>
      </c>
    </row>
    <row r="43" spans="1:7" ht="39" customHeight="1" thickTop="1" thickBot="1" x14ac:dyDescent="0.25">
      <c r="A43" s="32" t="s">
        <v>164</v>
      </c>
      <c r="B43" s="68" t="s">
        <v>166</v>
      </c>
      <c r="C43" s="70" t="s">
        <v>370</v>
      </c>
      <c r="D43" s="70" t="s">
        <v>294</v>
      </c>
      <c r="E43" s="81" t="s">
        <v>370</v>
      </c>
      <c r="F43" s="70" t="s">
        <v>294</v>
      </c>
      <c r="G43" s="84" t="s">
        <v>294</v>
      </c>
    </row>
    <row r="44" spans="1:7" ht="39" customHeight="1" thickTop="1" thickBot="1" x14ac:dyDescent="0.25">
      <c r="A44" s="32" t="s">
        <v>167</v>
      </c>
      <c r="B44" s="68" t="s">
        <v>169</v>
      </c>
      <c r="C44" s="70" t="s">
        <v>371</v>
      </c>
      <c r="D44" s="70" t="s">
        <v>294</v>
      </c>
      <c r="E44" s="81" t="s">
        <v>371</v>
      </c>
      <c r="F44" s="70" t="s">
        <v>294</v>
      </c>
      <c r="G44" s="84" t="s">
        <v>294</v>
      </c>
    </row>
    <row r="45" spans="1:7" ht="51.95" customHeight="1" thickTop="1" thickBot="1" x14ac:dyDescent="0.25">
      <c r="A45" s="32" t="s">
        <v>170</v>
      </c>
      <c r="B45" s="68" t="s">
        <v>172</v>
      </c>
      <c r="C45" s="70" t="s">
        <v>372</v>
      </c>
      <c r="D45" s="70" t="s">
        <v>294</v>
      </c>
      <c r="E45" s="70" t="s">
        <v>294</v>
      </c>
      <c r="F45" s="81" t="s">
        <v>372</v>
      </c>
      <c r="G45" s="84" t="s">
        <v>294</v>
      </c>
    </row>
    <row r="46" spans="1:7" ht="26.1" customHeight="1" thickTop="1" thickBot="1" x14ac:dyDescent="0.25">
      <c r="A46" s="32" t="s">
        <v>173</v>
      </c>
      <c r="B46" s="68" t="s">
        <v>175</v>
      </c>
      <c r="C46" s="70" t="s">
        <v>373</v>
      </c>
      <c r="D46" s="70" t="s">
        <v>294</v>
      </c>
      <c r="E46" s="70" t="s">
        <v>294</v>
      </c>
      <c r="F46" s="81" t="s">
        <v>373</v>
      </c>
      <c r="G46" s="84" t="s">
        <v>294</v>
      </c>
    </row>
    <row r="47" spans="1:7" ht="24" customHeight="1" thickTop="1" thickBot="1" x14ac:dyDescent="0.25">
      <c r="A47" s="32" t="s">
        <v>176</v>
      </c>
      <c r="B47" s="68" t="s">
        <v>111</v>
      </c>
      <c r="C47" s="70" t="s">
        <v>374</v>
      </c>
      <c r="D47" s="70" t="s">
        <v>294</v>
      </c>
      <c r="E47" s="70" t="s">
        <v>294</v>
      </c>
      <c r="F47" s="70" t="s">
        <v>294</v>
      </c>
      <c r="G47" s="83" t="s">
        <v>374</v>
      </c>
    </row>
    <row r="48" spans="1:7" ht="24" customHeight="1" thickTop="1" thickBot="1" x14ac:dyDescent="0.25">
      <c r="A48" s="32" t="s">
        <v>176</v>
      </c>
      <c r="B48" s="68" t="s">
        <v>178</v>
      </c>
      <c r="C48" s="70" t="s">
        <v>375</v>
      </c>
      <c r="D48" s="70" t="s">
        <v>294</v>
      </c>
      <c r="E48" s="70" t="s">
        <v>294</v>
      </c>
      <c r="F48" s="70" t="s">
        <v>294</v>
      </c>
      <c r="G48" s="83" t="s">
        <v>375</v>
      </c>
    </row>
    <row r="49" spans="1:7" ht="24" customHeight="1" thickTop="1" thickBot="1" x14ac:dyDescent="0.25">
      <c r="A49" s="30" t="s">
        <v>180</v>
      </c>
      <c r="B49" s="65" t="s">
        <v>181</v>
      </c>
      <c r="C49" s="67" t="s">
        <v>376</v>
      </c>
      <c r="D49" s="67" t="s">
        <v>294</v>
      </c>
      <c r="E49" s="80" t="s">
        <v>377</v>
      </c>
      <c r="F49" s="80" t="s">
        <v>378</v>
      </c>
      <c r="G49" s="82" t="s">
        <v>379</v>
      </c>
    </row>
    <row r="50" spans="1:7" ht="39" customHeight="1" thickTop="1" thickBot="1" x14ac:dyDescent="0.25">
      <c r="A50" s="32" t="s">
        <v>182</v>
      </c>
      <c r="B50" s="68" t="s">
        <v>184</v>
      </c>
      <c r="C50" s="70" t="s">
        <v>380</v>
      </c>
      <c r="D50" s="70" t="s">
        <v>294</v>
      </c>
      <c r="E50" s="70" t="s">
        <v>294</v>
      </c>
      <c r="F50" s="70" t="s">
        <v>294</v>
      </c>
      <c r="G50" s="83" t="s">
        <v>380</v>
      </c>
    </row>
    <row r="51" spans="1:7" ht="39" customHeight="1" thickTop="1" thickBot="1" x14ac:dyDescent="0.25">
      <c r="A51" s="32" t="s">
        <v>185</v>
      </c>
      <c r="B51" s="68" t="s">
        <v>187</v>
      </c>
      <c r="C51" s="70" t="s">
        <v>381</v>
      </c>
      <c r="D51" s="70" t="s">
        <v>294</v>
      </c>
      <c r="E51" s="81" t="s">
        <v>382</v>
      </c>
      <c r="F51" s="81" t="s">
        <v>382</v>
      </c>
      <c r="G51" s="84" t="s">
        <v>294</v>
      </c>
    </row>
    <row r="52" spans="1:7" ht="24" customHeight="1" thickTop="1" thickBot="1" x14ac:dyDescent="0.25">
      <c r="A52" s="32" t="s">
        <v>188</v>
      </c>
      <c r="B52" s="68" t="s">
        <v>111</v>
      </c>
      <c r="C52" s="70" t="s">
        <v>383</v>
      </c>
      <c r="D52" s="70" t="s">
        <v>294</v>
      </c>
      <c r="E52" s="70" t="s">
        <v>294</v>
      </c>
      <c r="F52" s="70" t="s">
        <v>294</v>
      </c>
      <c r="G52" s="83" t="s">
        <v>383</v>
      </c>
    </row>
    <row r="53" spans="1:7" ht="26.1" customHeight="1" thickTop="1" thickBot="1" x14ac:dyDescent="0.25">
      <c r="A53" s="32" t="s">
        <v>188</v>
      </c>
      <c r="B53" s="68" t="s">
        <v>190</v>
      </c>
      <c r="C53" s="70" t="s">
        <v>384</v>
      </c>
      <c r="D53" s="70" t="s">
        <v>294</v>
      </c>
      <c r="E53" s="81" t="s">
        <v>385</v>
      </c>
      <c r="F53" s="81" t="s">
        <v>385</v>
      </c>
      <c r="G53" s="84" t="s">
        <v>294</v>
      </c>
    </row>
    <row r="54" spans="1:7" ht="39" customHeight="1" thickTop="1" thickBot="1" x14ac:dyDescent="0.25">
      <c r="A54" s="32" t="s">
        <v>191</v>
      </c>
      <c r="B54" s="68" t="s">
        <v>193</v>
      </c>
      <c r="C54" s="70" t="s">
        <v>386</v>
      </c>
      <c r="D54" s="70" t="s">
        <v>294</v>
      </c>
      <c r="E54" s="81" t="s">
        <v>387</v>
      </c>
      <c r="F54" s="81" t="s">
        <v>387</v>
      </c>
      <c r="G54" s="84" t="s">
        <v>294</v>
      </c>
    </row>
    <row r="55" spans="1:7" ht="39" customHeight="1" thickTop="1" thickBot="1" x14ac:dyDescent="0.25">
      <c r="A55" s="32" t="s">
        <v>191</v>
      </c>
      <c r="B55" s="68" t="s">
        <v>169</v>
      </c>
      <c r="C55" s="70" t="s">
        <v>388</v>
      </c>
      <c r="D55" s="70" t="s">
        <v>294</v>
      </c>
      <c r="E55" s="81" t="s">
        <v>388</v>
      </c>
      <c r="F55" s="70" t="s">
        <v>294</v>
      </c>
      <c r="G55" s="84" t="s">
        <v>294</v>
      </c>
    </row>
    <row r="56" spans="1:7" ht="24" customHeight="1" thickTop="1" thickBot="1" x14ac:dyDescent="0.25">
      <c r="A56" s="32" t="s">
        <v>191</v>
      </c>
      <c r="B56" s="68" t="s">
        <v>178</v>
      </c>
      <c r="C56" s="70" t="s">
        <v>389</v>
      </c>
      <c r="D56" s="70" t="s">
        <v>294</v>
      </c>
      <c r="E56" s="70" t="s">
        <v>294</v>
      </c>
      <c r="F56" s="70" t="s">
        <v>294</v>
      </c>
      <c r="G56" s="83" t="s">
        <v>389</v>
      </c>
    </row>
    <row r="57" spans="1:7" ht="24" customHeight="1" thickTop="1" thickBot="1" x14ac:dyDescent="0.25">
      <c r="A57" s="30" t="s">
        <v>194</v>
      </c>
      <c r="B57" s="65" t="s">
        <v>195</v>
      </c>
      <c r="C57" s="67" t="s">
        <v>390</v>
      </c>
      <c r="D57" s="80" t="s">
        <v>391</v>
      </c>
      <c r="E57" s="80" t="s">
        <v>391</v>
      </c>
      <c r="F57" s="80" t="s">
        <v>391</v>
      </c>
      <c r="G57" s="82" t="s">
        <v>392</v>
      </c>
    </row>
    <row r="58" spans="1:7" ht="39" customHeight="1" thickTop="1" thickBot="1" x14ac:dyDescent="0.25">
      <c r="A58" s="32" t="s">
        <v>196</v>
      </c>
      <c r="B58" s="68" t="s">
        <v>198</v>
      </c>
      <c r="C58" s="70" t="s">
        <v>393</v>
      </c>
      <c r="D58" s="81" t="s">
        <v>394</v>
      </c>
      <c r="E58" s="81" t="s">
        <v>394</v>
      </c>
      <c r="F58" s="81" t="s">
        <v>394</v>
      </c>
      <c r="G58" s="83" t="s">
        <v>394</v>
      </c>
    </row>
    <row r="59" spans="1:7" ht="39" customHeight="1" thickTop="1" thickBot="1" x14ac:dyDescent="0.25">
      <c r="A59" s="32" t="s">
        <v>200</v>
      </c>
      <c r="B59" s="68" t="s">
        <v>202</v>
      </c>
      <c r="C59" s="70" t="s">
        <v>395</v>
      </c>
      <c r="D59" s="81" t="s">
        <v>396</v>
      </c>
      <c r="E59" s="81" t="s">
        <v>396</v>
      </c>
      <c r="F59" s="81" t="s">
        <v>396</v>
      </c>
      <c r="G59" s="83" t="s">
        <v>396</v>
      </c>
    </row>
    <row r="60" spans="1:7" ht="26.1" customHeight="1" thickTop="1" thickBot="1" x14ac:dyDescent="0.25">
      <c r="A60" s="32" t="s">
        <v>203</v>
      </c>
      <c r="B60" s="68" t="s">
        <v>205</v>
      </c>
      <c r="C60" s="70" t="s">
        <v>397</v>
      </c>
      <c r="D60" s="70" t="s">
        <v>294</v>
      </c>
      <c r="E60" s="70" t="s">
        <v>294</v>
      </c>
      <c r="F60" s="70" t="s">
        <v>294</v>
      </c>
      <c r="G60" s="83" t="s">
        <v>397</v>
      </c>
    </row>
    <row r="61" spans="1:7" ht="24" customHeight="1" thickTop="1" thickBot="1" x14ac:dyDescent="0.25">
      <c r="A61" s="30" t="s">
        <v>206</v>
      </c>
      <c r="B61" s="65" t="s">
        <v>207</v>
      </c>
      <c r="C61" s="67" t="s">
        <v>398</v>
      </c>
      <c r="D61" s="67" t="s">
        <v>294</v>
      </c>
      <c r="E61" s="67" t="s">
        <v>294</v>
      </c>
      <c r="F61" s="67" t="s">
        <v>294</v>
      </c>
      <c r="G61" s="82" t="s">
        <v>398</v>
      </c>
    </row>
    <row r="62" spans="1:7" ht="26.1" customHeight="1" thickTop="1" thickBot="1" x14ac:dyDescent="0.25">
      <c r="A62" s="32" t="s">
        <v>208</v>
      </c>
      <c r="B62" s="68" t="s">
        <v>210</v>
      </c>
      <c r="C62" s="70" t="s">
        <v>399</v>
      </c>
      <c r="D62" s="70" t="s">
        <v>294</v>
      </c>
      <c r="E62" s="70" t="s">
        <v>294</v>
      </c>
      <c r="F62" s="70" t="s">
        <v>294</v>
      </c>
      <c r="G62" s="83" t="s">
        <v>399</v>
      </c>
    </row>
    <row r="63" spans="1:7" ht="39" customHeight="1" thickTop="1" thickBot="1" x14ac:dyDescent="0.25">
      <c r="A63" s="32" t="s">
        <v>211</v>
      </c>
      <c r="B63" s="68" t="s">
        <v>82</v>
      </c>
      <c r="C63" s="70" t="s">
        <v>400</v>
      </c>
      <c r="D63" s="70" t="s">
        <v>294</v>
      </c>
      <c r="E63" s="70" t="s">
        <v>294</v>
      </c>
      <c r="F63" s="70" t="s">
        <v>294</v>
      </c>
      <c r="G63" s="83" t="s">
        <v>400</v>
      </c>
    </row>
    <row r="64" spans="1:7" ht="15" thickTop="1" x14ac:dyDescent="0.2">
      <c r="A64" s="107" t="s">
        <v>401</v>
      </c>
      <c r="B64" s="89"/>
      <c r="C64" s="27"/>
      <c r="D64" s="38" t="s">
        <v>402</v>
      </c>
      <c r="E64" s="38" t="s">
        <v>403</v>
      </c>
      <c r="F64" s="38" t="s">
        <v>404</v>
      </c>
      <c r="G64" s="86" t="s">
        <v>405</v>
      </c>
    </row>
    <row r="65" spans="1:7" x14ac:dyDescent="0.2">
      <c r="A65" s="107" t="s">
        <v>406</v>
      </c>
      <c r="B65" s="89"/>
      <c r="C65" s="27"/>
      <c r="D65" s="38" t="s">
        <v>407</v>
      </c>
      <c r="E65" s="38" t="s">
        <v>408</v>
      </c>
      <c r="F65" s="38" t="s">
        <v>409</v>
      </c>
      <c r="G65" s="86" t="s">
        <v>410</v>
      </c>
    </row>
    <row r="66" spans="1:7" x14ac:dyDescent="0.2">
      <c r="A66" s="107" t="s">
        <v>411</v>
      </c>
      <c r="B66" s="89"/>
      <c r="C66" s="27"/>
      <c r="D66" s="38" t="s">
        <v>402</v>
      </c>
      <c r="E66" s="38" t="s">
        <v>412</v>
      </c>
      <c r="F66" s="38" t="s">
        <v>413</v>
      </c>
      <c r="G66" s="86" t="s">
        <v>414</v>
      </c>
    </row>
    <row r="67" spans="1:7" x14ac:dyDescent="0.2">
      <c r="A67" s="107" t="s">
        <v>415</v>
      </c>
      <c r="B67" s="89"/>
      <c r="C67" s="27"/>
      <c r="D67" s="38" t="s">
        <v>416</v>
      </c>
      <c r="E67" s="38" t="s">
        <v>417</v>
      </c>
      <c r="F67" s="38" t="s">
        <v>418</v>
      </c>
      <c r="G67" s="86" t="s">
        <v>419</v>
      </c>
    </row>
    <row r="68" spans="1:7" x14ac:dyDescent="0.2">
      <c r="A68" s="34"/>
      <c r="B68" s="35"/>
      <c r="C68" s="35"/>
      <c r="D68" s="35"/>
      <c r="E68" s="35"/>
      <c r="F68" s="35"/>
      <c r="G68" s="36"/>
    </row>
    <row r="69" spans="1:7" ht="69.95" customHeight="1" thickBot="1" x14ac:dyDescent="0.25">
      <c r="A69" s="92" t="s">
        <v>420</v>
      </c>
      <c r="B69" s="93"/>
      <c r="C69" s="93"/>
      <c r="D69" s="93"/>
      <c r="E69" s="93"/>
      <c r="F69" s="93"/>
      <c r="G69" s="94"/>
    </row>
  </sheetData>
  <mergeCells count="10">
    <mergeCell ref="A65:B65"/>
    <mergeCell ref="A66:B66"/>
    <mergeCell ref="A67:B67"/>
    <mergeCell ref="A69:G69"/>
    <mergeCell ref="D1:E1"/>
    <mergeCell ref="F1:G1"/>
    <mergeCell ref="D2:E2"/>
    <mergeCell ref="F2:G2"/>
    <mergeCell ref="A3:G3"/>
    <mergeCell ref="A64:B64"/>
  </mergeCells>
  <pageMargins left="0.511811024" right="0.511811024" top="0.78740157499999996" bottom="0.78740157499999996" header="0.31496062000000002" footer="0.31496062000000002"/>
  <pageSetup paperSize="9"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34" zoomScaleNormal="100" workbookViewId="0">
      <selection activeCell="A7" sqref="A7:I7"/>
    </sheetView>
  </sheetViews>
  <sheetFormatPr defaultRowHeight="14.25" x14ac:dyDescent="0.2"/>
  <cols>
    <col min="1" max="1" width="9" style="61"/>
    <col min="2" max="2" width="10.25" style="61" customWidth="1"/>
    <col min="3" max="3" width="12" style="61" customWidth="1"/>
    <col min="4" max="4" width="43.125" style="61" customWidth="1"/>
    <col min="5" max="5" width="9" style="61"/>
    <col min="6" max="6" width="36.5" style="61" customWidth="1"/>
    <col min="7" max="7" width="11.25" style="61" bestFit="1" customWidth="1"/>
    <col min="8" max="8" width="11.75" style="61" bestFit="1" customWidth="1"/>
    <col min="9" max="10" width="9" style="61"/>
    <col min="11" max="11" width="15.875" style="61" bestFit="1" customWidth="1"/>
    <col min="12" max="16384" width="9" style="61"/>
  </cols>
  <sheetData>
    <row r="1" spans="1:8" ht="26.25" x14ac:dyDescent="0.2">
      <c r="A1" s="159" t="str">
        <f>'[1]PL. ORÇAM.'!A1:H1</f>
        <v>PREFEITURA MUNICIPAL DE SIDROLÂNDIA</v>
      </c>
      <c r="B1" s="159"/>
      <c r="C1" s="159"/>
      <c r="D1" s="159"/>
      <c r="E1" s="159"/>
      <c r="F1" s="159"/>
      <c r="G1" s="159"/>
      <c r="H1" s="159"/>
    </row>
    <row r="2" spans="1:8" ht="18.75" x14ac:dyDescent="0.2">
      <c r="A2" s="160" t="s">
        <v>421</v>
      </c>
      <c r="B2" s="160"/>
      <c r="C2" s="160"/>
      <c r="D2" s="160"/>
      <c r="E2" s="160"/>
      <c r="F2" s="160"/>
      <c r="G2" s="160"/>
      <c r="H2" s="160"/>
    </row>
    <row r="3" spans="1:8" ht="15" x14ac:dyDescent="0.25">
      <c r="A3" s="161" t="s">
        <v>1</v>
      </c>
      <c r="B3" s="162" t="s">
        <v>457</v>
      </c>
      <c r="C3" s="162"/>
      <c r="D3" s="162"/>
      <c r="E3" s="162"/>
      <c r="F3" s="162"/>
      <c r="G3" s="163" t="s">
        <v>2</v>
      </c>
      <c r="H3" s="163"/>
    </row>
    <row r="4" spans="1:8" ht="15" x14ac:dyDescent="0.25">
      <c r="A4" s="161" t="s">
        <v>3</v>
      </c>
      <c r="B4" s="162" t="s">
        <v>476</v>
      </c>
      <c r="C4" s="162"/>
      <c r="D4" s="162"/>
      <c r="E4" s="162"/>
      <c r="F4" s="162"/>
      <c r="G4" s="164">
        <v>0.28349999999999997</v>
      </c>
      <c r="H4" s="165"/>
    </row>
    <row r="5" spans="1:8" ht="15" x14ac:dyDescent="0.25">
      <c r="A5" s="161" t="s">
        <v>422</v>
      </c>
      <c r="B5" s="162" t="str">
        <f>'[2]Planilha Orçamentaria'!B7:D7</f>
        <v>SIDROLÂNDIA / MS</v>
      </c>
      <c r="C5" s="162"/>
      <c r="D5" s="162"/>
      <c r="E5" s="162"/>
      <c r="F5" s="162"/>
      <c r="G5" s="166"/>
      <c r="H5" s="167"/>
    </row>
    <row r="6" spans="1:8" ht="15" x14ac:dyDescent="0.25">
      <c r="A6" s="161"/>
      <c r="B6" s="162" t="s">
        <v>458</v>
      </c>
      <c r="C6" s="162"/>
      <c r="D6" s="162"/>
      <c r="E6" s="162"/>
      <c r="F6" s="162"/>
      <c r="G6" s="166"/>
      <c r="H6" s="168"/>
    </row>
    <row r="7" spans="1:8" ht="15.75" x14ac:dyDescent="0.2">
      <c r="A7" s="169" t="s">
        <v>459</v>
      </c>
      <c r="B7" s="169"/>
      <c r="C7" s="169"/>
      <c r="D7" s="169"/>
      <c r="E7" s="169"/>
      <c r="F7" s="169"/>
      <c r="G7" s="169"/>
      <c r="H7" s="169"/>
    </row>
    <row r="8" spans="1:8" ht="15.75" x14ac:dyDescent="0.2">
      <c r="A8" s="169" t="s">
        <v>85</v>
      </c>
      <c r="B8" s="169"/>
      <c r="C8" s="169"/>
      <c r="D8" s="169"/>
      <c r="E8" s="169"/>
      <c r="F8" s="169"/>
      <c r="G8" s="169"/>
      <c r="H8" s="169"/>
    </row>
    <row r="9" spans="1:8" ht="30" x14ac:dyDescent="0.2">
      <c r="A9" s="170" t="s">
        <v>423</v>
      </c>
      <c r="B9" s="170" t="s">
        <v>424</v>
      </c>
      <c r="C9" s="170" t="s">
        <v>425</v>
      </c>
      <c r="D9" s="170" t="s">
        <v>426</v>
      </c>
      <c r="E9" s="170" t="s">
        <v>427</v>
      </c>
      <c r="F9" s="170" t="s">
        <v>428</v>
      </c>
      <c r="G9" s="170" t="s">
        <v>429</v>
      </c>
      <c r="H9" s="170" t="s">
        <v>430</v>
      </c>
    </row>
    <row r="10" spans="1:8" x14ac:dyDescent="0.2">
      <c r="A10" s="171" t="s">
        <v>431</v>
      </c>
      <c r="B10" s="172" t="s">
        <v>58</v>
      </c>
      <c r="C10" s="172">
        <v>88309</v>
      </c>
      <c r="D10" s="173" t="s">
        <v>460</v>
      </c>
      <c r="E10" s="171" t="s">
        <v>60</v>
      </c>
      <c r="F10" s="174">
        <v>1.3</v>
      </c>
      <c r="G10" s="175">
        <v>21.14</v>
      </c>
      <c r="H10" s="176">
        <f>TRUNC(F10*G10,2)</f>
        <v>27.48</v>
      </c>
    </row>
    <row r="11" spans="1:8" x14ac:dyDescent="0.2">
      <c r="A11" s="171" t="s">
        <v>432</v>
      </c>
      <c r="B11" s="172" t="s">
        <v>58</v>
      </c>
      <c r="C11" s="172">
        <v>88316</v>
      </c>
      <c r="D11" s="173" t="s">
        <v>441</v>
      </c>
      <c r="E11" s="171" t="s">
        <v>60</v>
      </c>
      <c r="F11" s="174">
        <v>13</v>
      </c>
      <c r="G11" s="175">
        <v>17.03</v>
      </c>
      <c r="H11" s="176">
        <f>TRUNC(F11*G11,2)</f>
        <v>221.39</v>
      </c>
    </row>
    <row r="12" spans="1:8" ht="15" x14ac:dyDescent="0.2">
      <c r="A12" s="177" t="s">
        <v>435</v>
      </c>
      <c r="B12" s="177"/>
      <c r="C12" s="177"/>
      <c r="D12" s="177"/>
      <c r="E12" s="177"/>
      <c r="F12" s="177"/>
      <c r="G12" s="177"/>
      <c r="H12" s="178">
        <f>SUM(H10:H11)</f>
        <v>248.86999999999998</v>
      </c>
    </row>
    <row r="13" spans="1:8" ht="15.75" x14ac:dyDescent="0.2">
      <c r="A13" s="169" t="s">
        <v>436</v>
      </c>
      <c r="B13" s="179"/>
      <c r="C13" s="179"/>
      <c r="D13" s="179"/>
      <c r="E13" s="179"/>
      <c r="F13" s="179"/>
      <c r="G13" s="179"/>
      <c r="H13" s="180"/>
    </row>
    <row r="14" spans="1:8" ht="15.75" x14ac:dyDescent="0.2">
      <c r="A14" s="181" t="s">
        <v>437</v>
      </c>
      <c r="B14" s="182"/>
      <c r="C14" s="182"/>
      <c r="D14" s="182"/>
      <c r="E14" s="182"/>
      <c r="F14" s="182"/>
      <c r="G14" s="182"/>
      <c r="H14" s="183"/>
    </row>
    <row r="15" spans="1:8" ht="30" x14ac:dyDescent="0.2">
      <c r="A15" s="170" t="s">
        <v>423</v>
      </c>
      <c r="B15" s="170" t="s">
        <v>424</v>
      </c>
      <c r="C15" s="170" t="s">
        <v>425</v>
      </c>
      <c r="D15" s="170" t="s">
        <v>426</v>
      </c>
      <c r="E15" s="170" t="s">
        <v>427</v>
      </c>
      <c r="F15" s="170" t="s">
        <v>428</v>
      </c>
      <c r="G15" s="170" t="s">
        <v>429</v>
      </c>
      <c r="H15" s="170" t="s">
        <v>430</v>
      </c>
    </row>
    <row r="16" spans="1:8" ht="21" customHeight="1" x14ac:dyDescent="0.2">
      <c r="A16" s="171" t="s">
        <v>438</v>
      </c>
      <c r="B16" s="172" t="s">
        <v>58</v>
      </c>
      <c r="C16" s="172">
        <v>88262</v>
      </c>
      <c r="D16" s="173" t="s">
        <v>439</v>
      </c>
      <c r="E16" s="171" t="s">
        <v>60</v>
      </c>
      <c r="F16" s="184">
        <v>1</v>
      </c>
      <c r="G16" s="175">
        <v>20.81</v>
      </c>
      <c r="H16" s="176">
        <f>TRUNC(F16*G16,2)</f>
        <v>20.81</v>
      </c>
    </row>
    <row r="17" spans="1:8" ht="20.25" customHeight="1" x14ac:dyDescent="0.2">
      <c r="A17" s="171" t="s">
        <v>440</v>
      </c>
      <c r="B17" s="172" t="s">
        <v>58</v>
      </c>
      <c r="C17" s="172">
        <v>88316</v>
      </c>
      <c r="D17" s="173" t="s">
        <v>441</v>
      </c>
      <c r="E17" s="171" t="s">
        <v>60</v>
      </c>
      <c r="F17" s="184">
        <v>2</v>
      </c>
      <c r="G17" s="175">
        <v>17.03</v>
      </c>
      <c r="H17" s="176">
        <f>TRUNC(F17*G17,2)</f>
        <v>34.06</v>
      </c>
    </row>
    <row r="18" spans="1:8" ht="30" x14ac:dyDescent="0.2">
      <c r="A18" s="170" t="s">
        <v>423</v>
      </c>
      <c r="B18" s="170" t="s">
        <v>424</v>
      </c>
      <c r="C18" s="170" t="s">
        <v>425</v>
      </c>
      <c r="D18" s="170" t="s">
        <v>433</v>
      </c>
      <c r="E18" s="170" t="s">
        <v>427</v>
      </c>
      <c r="F18" s="170" t="s">
        <v>428</v>
      </c>
      <c r="G18" s="170" t="s">
        <v>429</v>
      </c>
      <c r="H18" s="170" t="s">
        <v>430</v>
      </c>
    </row>
    <row r="19" spans="1:8" ht="51" x14ac:dyDescent="0.2">
      <c r="A19" s="171" t="s">
        <v>456</v>
      </c>
      <c r="B19" s="172" t="s">
        <v>58</v>
      </c>
      <c r="C19" s="172">
        <v>4417</v>
      </c>
      <c r="D19" s="173" t="s">
        <v>461</v>
      </c>
      <c r="E19" s="171" t="s">
        <v>109</v>
      </c>
      <c r="F19" s="185">
        <v>0.01</v>
      </c>
      <c r="G19" s="175">
        <v>384.7</v>
      </c>
      <c r="H19" s="176">
        <f>TRUNC(F19*G19,2)</f>
        <v>3.84</v>
      </c>
    </row>
    <row r="20" spans="1:8" ht="36" customHeight="1" x14ac:dyDescent="0.2">
      <c r="A20" s="171" t="s">
        <v>442</v>
      </c>
      <c r="B20" s="172" t="s">
        <v>58</v>
      </c>
      <c r="C20" s="172">
        <v>4417</v>
      </c>
      <c r="D20" s="173" t="s">
        <v>443</v>
      </c>
      <c r="E20" s="171" t="s">
        <v>109</v>
      </c>
      <c r="F20" s="185">
        <v>1</v>
      </c>
      <c r="G20" s="175">
        <v>7.89</v>
      </c>
      <c r="H20" s="176">
        <f>TRUNC(F20*G20,2)</f>
        <v>7.89</v>
      </c>
    </row>
    <row r="21" spans="1:8" ht="30" customHeight="1" x14ac:dyDescent="0.2">
      <c r="A21" s="171" t="s">
        <v>444</v>
      </c>
      <c r="B21" s="172" t="s">
        <v>58</v>
      </c>
      <c r="C21" s="172">
        <v>4491</v>
      </c>
      <c r="D21" s="173" t="s">
        <v>445</v>
      </c>
      <c r="E21" s="171" t="s">
        <v>109</v>
      </c>
      <c r="F21" s="185">
        <v>4</v>
      </c>
      <c r="G21" s="175">
        <v>8.15</v>
      </c>
      <c r="H21" s="176">
        <f>TRUNC(F21*G21,2)</f>
        <v>32.6</v>
      </c>
    </row>
    <row r="22" spans="1:8" ht="29.25" customHeight="1" x14ac:dyDescent="0.2">
      <c r="A22" s="171" t="s">
        <v>446</v>
      </c>
      <c r="B22" s="172" t="s">
        <v>58</v>
      </c>
      <c r="C22" s="172">
        <v>4813</v>
      </c>
      <c r="D22" s="173" t="s">
        <v>447</v>
      </c>
      <c r="E22" s="171" t="s">
        <v>179</v>
      </c>
      <c r="F22" s="185">
        <v>1</v>
      </c>
      <c r="G22" s="175">
        <v>300</v>
      </c>
      <c r="H22" s="176">
        <f>TRUNC(F22*G22,2)</f>
        <v>300</v>
      </c>
    </row>
    <row r="23" spans="1:8" ht="22.5" customHeight="1" x14ac:dyDescent="0.2">
      <c r="A23" s="171" t="s">
        <v>448</v>
      </c>
      <c r="B23" s="172" t="s">
        <v>58</v>
      </c>
      <c r="C23" s="172">
        <v>5075</v>
      </c>
      <c r="D23" s="173" t="s">
        <v>449</v>
      </c>
      <c r="E23" s="171" t="s">
        <v>122</v>
      </c>
      <c r="F23" s="185">
        <v>0.11</v>
      </c>
      <c r="G23" s="175">
        <v>25.27</v>
      </c>
      <c r="H23" s="176">
        <f>TRUNC(F23*G23,2)</f>
        <v>2.77</v>
      </c>
    </row>
    <row r="24" spans="1:8" ht="15" x14ac:dyDescent="0.2">
      <c r="A24" s="186" t="s">
        <v>450</v>
      </c>
      <c r="B24" s="187"/>
      <c r="C24" s="187"/>
      <c r="D24" s="187"/>
      <c r="E24" s="187"/>
      <c r="F24" s="187"/>
      <c r="G24" s="188"/>
      <c r="H24" s="178">
        <f>SUM(H16:H23)</f>
        <v>401.97</v>
      </c>
    </row>
    <row r="25" spans="1:8" ht="15.75" x14ac:dyDescent="0.2">
      <c r="A25" s="169" t="s">
        <v>462</v>
      </c>
      <c r="B25" s="179"/>
      <c r="C25" s="179"/>
      <c r="D25" s="179"/>
      <c r="E25" s="179"/>
      <c r="F25" s="179"/>
      <c r="G25" s="179"/>
      <c r="H25" s="180"/>
    </row>
    <row r="26" spans="1:8" ht="15.75" x14ac:dyDescent="0.2">
      <c r="A26" s="181" t="s">
        <v>465</v>
      </c>
      <c r="B26" s="182"/>
      <c r="C26" s="182"/>
      <c r="D26" s="182"/>
      <c r="E26" s="182"/>
      <c r="F26" s="182"/>
      <c r="G26" s="182"/>
      <c r="H26" s="183"/>
    </row>
    <row r="27" spans="1:8" ht="30" x14ac:dyDescent="0.2">
      <c r="A27" s="170" t="s">
        <v>423</v>
      </c>
      <c r="B27" s="170" t="s">
        <v>424</v>
      </c>
      <c r="C27" s="170" t="s">
        <v>425</v>
      </c>
      <c r="D27" s="170" t="s">
        <v>426</v>
      </c>
      <c r="E27" s="170" t="s">
        <v>427</v>
      </c>
      <c r="F27" s="170" t="s">
        <v>428</v>
      </c>
      <c r="G27" s="170" t="s">
        <v>429</v>
      </c>
      <c r="H27" s="170" t="s">
        <v>430</v>
      </c>
    </row>
    <row r="28" spans="1:8" ht="30" x14ac:dyDescent="0.2">
      <c r="A28" s="171" t="s">
        <v>438</v>
      </c>
      <c r="B28" s="172" t="s">
        <v>434</v>
      </c>
      <c r="C28" s="172">
        <v>10503</v>
      </c>
      <c r="D28" s="190" t="s">
        <v>463</v>
      </c>
      <c r="E28" s="171" t="s">
        <v>464</v>
      </c>
      <c r="F28" s="184">
        <v>3</v>
      </c>
      <c r="G28" s="175">
        <v>40</v>
      </c>
      <c r="H28" s="176">
        <f>TRUNC(F28*G28,2)</f>
        <v>120</v>
      </c>
    </row>
    <row r="29" spans="1:8" ht="15" x14ac:dyDescent="0.2">
      <c r="A29" s="186" t="s">
        <v>450</v>
      </c>
      <c r="B29" s="187"/>
      <c r="C29" s="187"/>
      <c r="D29" s="187"/>
      <c r="E29" s="187"/>
      <c r="F29" s="187"/>
      <c r="G29" s="188"/>
      <c r="H29" s="178">
        <f>SUM(H28:H28)</f>
        <v>120</v>
      </c>
    </row>
    <row r="30" spans="1:8" ht="15.75" x14ac:dyDescent="0.2">
      <c r="A30" s="169" t="s">
        <v>466</v>
      </c>
      <c r="B30" s="179"/>
      <c r="C30" s="179"/>
      <c r="D30" s="179"/>
      <c r="E30" s="179"/>
      <c r="F30" s="179"/>
      <c r="G30" s="179"/>
      <c r="H30" s="180"/>
    </row>
    <row r="31" spans="1:8" ht="15.75" customHeight="1" x14ac:dyDescent="0.2">
      <c r="A31" s="181" t="s">
        <v>127</v>
      </c>
      <c r="B31" s="182"/>
      <c r="C31" s="182"/>
      <c r="D31" s="182"/>
      <c r="E31" s="182"/>
      <c r="F31" s="182"/>
      <c r="G31" s="182"/>
      <c r="H31" s="183"/>
    </row>
    <row r="32" spans="1:8" ht="30" x14ac:dyDescent="0.2">
      <c r="A32" s="170" t="s">
        <v>423</v>
      </c>
      <c r="B32" s="170" t="s">
        <v>424</v>
      </c>
      <c r="C32" s="170" t="s">
        <v>425</v>
      </c>
      <c r="D32" s="170" t="s">
        <v>426</v>
      </c>
      <c r="E32" s="170" t="s">
        <v>427</v>
      </c>
      <c r="F32" s="170" t="s">
        <v>428</v>
      </c>
      <c r="G32" s="170" t="s">
        <v>429</v>
      </c>
      <c r="H32" s="170" t="s">
        <v>430</v>
      </c>
    </row>
    <row r="33" spans="1:8" ht="25.5" x14ac:dyDescent="0.2">
      <c r="A33" s="171" t="s">
        <v>438</v>
      </c>
      <c r="B33" s="172" t="s">
        <v>58</v>
      </c>
      <c r="C33" s="172">
        <v>88247</v>
      </c>
      <c r="D33" s="173" t="s">
        <v>468</v>
      </c>
      <c r="E33" s="171" t="s">
        <v>60</v>
      </c>
      <c r="F33" s="174">
        <v>1.1240000000000001</v>
      </c>
      <c r="G33" s="175">
        <v>19.86</v>
      </c>
      <c r="H33" s="176">
        <f>TRUNC(F33*G33,2)</f>
        <v>22.32</v>
      </c>
    </row>
    <row r="34" spans="1:8" x14ac:dyDescent="0.2">
      <c r="A34" s="171" t="s">
        <v>440</v>
      </c>
      <c r="B34" s="172" t="s">
        <v>58</v>
      </c>
      <c r="C34" s="172">
        <v>88264</v>
      </c>
      <c r="D34" s="173" t="s">
        <v>469</v>
      </c>
      <c r="E34" s="171" t="s">
        <v>60</v>
      </c>
      <c r="F34" s="174">
        <v>3.653</v>
      </c>
      <c r="G34" s="175">
        <v>23.26</v>
      </c>
      <c r="H34" s="176">
        <f>TRUNC(F34*G34,2)</f>
        <v>84.96</v>
      </c>
    </row>
    <row r="35" spans="1:8" ht="30" x14ac:dyDescent="0.2">
      <c r="A35" s="170" t="s">
        <v>423</v>
      </c>
      <c r="B35" s="170" t="s">
        <v>424</v>
      </c>
      <c r="C35" s="170" t="s">
        <v>425</v>
      </c>
      <c r="D35" s="170" t="s">
        <v>433</v>
      </c>
      <c r="E35" s="170" t="s">
        <v>427</v>
      </c>
      <c r="F35" s="170" t="s">
        <v>428</v>
      </c>
      <c r="G35" s="170" t="s">
        <v>429</v>
      </c>
      <c r="H35" s="170" t="s">
        <v>430</v>
      </c>
    </row>
    <row r="36" spans="1:8" ht="60" x14ac:dyDescent="0.2">
      <c r="A36" s="171" t="s">
        <v>442</v>
      </c>
      <c r="B36" s="172" t="s">
        <v>58</v>
      </c>
      <c r="C36" s="172">
        <v>5928</v>
      </c>
      <c r="D36" s="189" t="s">
        <v>467</v>
      </c>
      <c r="E36" s="171" t="s">
        <v>451</v>
      </c>
      <c r="F36" s="185">
        <v>0.111</v>
      </c>
      <c r="G36" s="175">
        <v>257.70999999999998</v>
      </c>
      <c r="H36" s="176">
        <f>TRUNC(F36*G36,2)</f>
        <v>28.6</v>
      </c>
    </row>
    <row r="37" spans="1:8" ht="30" customHeight="1" x14ac:dyDescent="0.2">
      <c r="A37" s="171" t="s">
        <v>444</v>
      </c>
      <c r="B37" s="172" t="s">
        <v>58</v>
      </c>
      <c r="C37" s="172">
        <v>863</v>
      </c>
      <c r="D37" s="173" t="s">
        <v>470</v>
      </c>
      <c r="E37" s="171" t="s">
        <v>109</v>
      </c>
      <c r="F37" s="184">
        <v>9</v>
      </c>
      <c r="G37" s="175">
        <v>34.909999999999997</v>
      </c>
      <c r="H37" s="176">
        <f>TRUNC(F37*G37,2)</f>
        <v>314.19</v>
      </c>
    </row>
    <row r="38" spans="1:8" ht="30" customHeight="1" x14ac:dyDescent="0.2">
      <c r="A38" s="171" t="s">
        <v>446</v>
      </c>
      <c r="B38" s="172" t="s">
        <v>58</v>
      </c>
      <c r="C38" s="172">
        <v>5051</v>
      </c>
      <c r="D38" s="173" t="s">
        <v>471</v>
      </c>
      <c r="E38" s="171" t="s">
        <v>427</v>
      </c>
      <c r="F38" s="184">
        <v>1</v>
      </c>
      <c r="G38" s="175">
        <v>2009.91</v>
      </c>
      <c r="H38" s="176">
        <f>TRUNC(F38*G38,2)</f>
        <v>2009.91</v>
      </c>
    </row>
    <row r="39" spans="1:8" ht="15" x14ac:dyDescent="0.2">
      <c r="A39" s="186" t="s">
        <v>450</v>
      </c>
      <c r="B39" s="187"/>
      <c r="C39" s="187"/>
      <c r="D39" s="187"/>
      <c r="E39" s="187"/>
      <c r="F39" s="187"/>
      <c r="G39" s="188"/>
      <c r="H39" s="178">
        <f>SUM(H33:H38)</f>
        <v>2459.98</v>
      </c>
    </row>
    <row r="40" spans="1:8" ht="15.75" x14ac:dyDescent="0.2">
      <c r="A40" s="169" t="s">
        <v>472</v>
      </c>
      <c r="B40" s="179"/>
      <c r="C40" s="179"/>
      <c r="D40" s="179"/>
      <c r="E40" s="179"/>
      <c r="F40" s="179"/>
      <c r="G40" s="179"/>
      <c r="H40" s="180"/>
    </row>
    <row r="41" spans="1:8" ht="15.75" customHeight="1" x14ac:dyDescent="0.2">
      <c r="A41" s="181" t="s">
        <v>178</v>
      </c>
      <c r="B41" s="182"/>
      <c r="C41" s="182"/>
      <c r="D41" s="182"/>
      <c r="E41" s="182"/>
      <c r="F41" s="182"/>
      <c r="G41" s="182"/>
      <c r="H41" s="183"/>
    </row>
    <row r="42" spans="1:8" ht="30" x14ac:dyDescent="0.2">
      <c r="A42" s="170" t="s">
        <v>423</v>
      </c>
      <c r="B42" s="170" t="s">
        <v>424</v>
      </c>
      <c r="C42" s="170" t="s">
        <v>425</v>
      </c>
      <c r="D42" s="170" t="s">
        <v>426</v>
      </c>
      <c r="E42" s="170" t="s">
        <v>427</v>
      </c>
      <c r="F42" s="170" t="s">
        <v>428</v>
      </c>
      <c r="G42" s="170" t="s">
        <v>429</v>
      </c>
      <c r="H42" s="170" t="s">
        <v>430</v>
      </c>
    </row>
    <row r="43" spans="1:8" x14ac:dyDescent="0.2">
      <c r="A43" s="171" t="s">
        <v>438</v>
      </c>
      <c r="B43" s="172" t="s">
        <v>58</v>
      </c>
      <c r="C43" s="172">
        <v>88316</v>
      </c>
      <c r="D43" s="173" t="s">
        <v>473</v>
      </c>
      <c r="E43" s="171" t="s">
        <v>60</v>
      </c>
      <c r="F43" s="174">
        <v>0.6</v>
      </c>
      <c r="G43" s="175">
        <v>17.03</v>
      </c>
      <c r="H43" s="176">
        <f>TRUNC(F43*G43,2)</f>
        <v>10.210000000000001</v>
      </c>
    </row>
    <row r="44" spans="1:8" ht="30" x14ac:dyDescent="0.2">
      <c r="A44" s="170" t="s">
        <v>423</v>
      </c>
      <c r="B44" s="170" t="s">
        <v>424</v>
      </c>
      <c r="C44" s="170" t="s">
        <v>425</v>
      </c>
      <c r="D44" s="170" t="s">
        <v>433</v>
      </c>
      <c r="E44" s="170" t="s">
        <v>427</v>
      </c>
      <c r="F44" s="170" t="s">
        <v>428</v>
      </c>
      <c r="G44" s="170" t="s">
        <v>429</v>
      </c>
      <c r="H44" s="170" t="s">
        <v>430</v>
      </c>
    </row>
    <row r="45" spans="1:8" ht="24" x14ac:dyDescent="0.2">
      <c r="A45" s="171" t="s">
        <v>442</v>
      </c>
      <c r="B45" s="172" t="s">
        <v>58</v>
      </c>
      <c r="C45" s="172">
        <v>88270</v>
      </c>
      <c r="D45" s="189" t="s">
        <v>474</v>
      </c>
      <c r="E45" s="171" t="s">
        <v>60</v>
      </c>
      <c r="F45" s="185">
        <v>1.2</v>
      </c>
      <c r="G45" s="175">
        <v>20.99</v>
      </c>
      <c r="H45" s="176">
        <f>TRUNC(F45*G45,2)</f>
        <v>25.18</v>
      </c>
    </row>
    <row r="46" spans="1:8" ht="30" customHeight="1" x14ac:dyDescent="0.2">
      <c r="A46" s="171" t="s">
        <v>444</v>
      </c>
      <c r="B46" s="172" t="s">
        <v>58</v>
      </c>
      <c r="C46" s="172">
        <v>7353</v>
      </c>
      <c r="D46" s="173" t="s">
        <v>475</v>
      </c>
      <c r="E46" s="171" t="s">
        <v>109</v>
      </c>
      <c r="F46" s="184">
        <v>0.08</v>
      </c>
      <c r="G46" s="175">
        <v>29.13</v>
      </c>
      <c r="H46" s="176">
        <f>TRUNC(F46*G46,2)</f>
        <v>2.33</v>
      </c>
    </row>
    <row r="47" spans="1:8" ht="15" x14ac:dyDescent="0.2">
      <c r="A47" s="186" t="s">
        <v>450</v>
      </c>
      <c r="B47" s="187"/>
      <c r="C47" s="187"/>
      <c r="D47" s="187"/>
      <c r="E47" s="187"/>
      <c r="F47" s="187"/>
      <c r="G47" s="188"/>
      <c r="H47" s="178">
        <f>SUM(H43:H46)</f>
        <v>37.72</v>
      </c>
    </row>
    <row r="48" spans="1:8" ht="15.75" x14ac:dyDescent="0.2">
      <c r="A48" s="169" t="s">
        <v>453</v>
      </c>
      <c r="B48" s="179"/>
      <c r="C48" s="179"/>
      <c r="D48" s="179"/>
      <c r="E48" s="179"/>
      <c r="F48" s="179"/>
      <c r="G48" s="179"/>
      <c r="H48" s="180"/>
    </row>
    <row r="49" spans="1:8" ht="15.75" customHeight="1" x14ac:dyDescent="0.2">
      <c r="A49" s="181" t="s">
        <v>205</v>
      </c>
      <c r="B49" s="182"/>
      <c r="C49" s="182"/>
      <c r="D49" s="182"/>
      <c r="E49" s="182"/>
      <c r="F49" s="182"/>
      <c r="G49" s="182"/>
      <c r="H49" s="183"/>
    </row>
    <row r="50" spans="1:8" ht="30" x14ac:dyDescent="0.2">
      <c r="A50" s="170" t="s">
        <v>423</v>
      </c>
      <c r="B50" s="170" t="s">
        <v>424</v>
      </c>
      <c r="C50" s="170" t="s">
        <v>425</v>
      </c>
      <c r="D50" s="170" t="s">
        <v>426</v>
      </c>
      <c r="E50" s="170" t="s">
        <v>427</v>
      </c>
      <c r="F50" s="170" t="s">
        <v>428</v>
      </c>
      <c r="G50" s="170" t="s">
        <v>429</v>
      </c>
      <c r="H50" s="170" t="s">
        <v>430</v>
      </c>
    </row>
    <row r="51" spans="1:8" x14ac:dyDescent="0.2">
      <c r="A51" s="171" t="s">
        <v>438</v>
      </c>
      <c r="B51" s="172" t="s">
        <v>58</v>
      </c>
      <c r="C51" s="172">
        <v>88309</v>
      </c>
      <c r="D51" s="173" t="s">
        <v>454</v>
      </c>
      <c r="E51" s="171" t="s">
        <v>60</v>
      </c>
      <c r="F51" s="174">
        <v>1.5</v>
      </c>
      <c r="G51" s="175">
        <v>21.14</v>
      </c>
      <c r="H51" s="176">
        <f>TRUNC(F51*G51,2)</f>
        <v>31.71</v>
      </c>
    </row>
    <row r="52" spans="1:8" ht="30" x14ac:dyDescent="0.2">
      <c r="A52" s="170" t="s">
        <v>423</v>
      </c>
      <c r="B52" s="170" t="s">
        <v>424</v>
      </c>
      <c r="C52" s="170" t="s">
        <v>425</v>
      </c>
      <c r="D52" s="170" t="s">
        <v>433</v>
      </c>
      <c r="E52" s="170" t="s">
        <v>427</v>
      </c>
      <c r="F52" s="170" t="s">
        <v>428</v>
      </c>
      <c r="G52" s="170" t="s">
        <v>429</v>
      </c>
      <c r="H52" s="170" t="s">
        <v>430</v>
      </c>
    </row>
    <row r="53" spans="1:8" x14ac:dyDescent="0.2">
      <c r="A53" s="171" t="s">
        <v>442</v>
      </c>
      <c r="B53" s="172" t="s">
        <v>58</v>
      </c>
      <c r="C53" s="172">
        <v>10848</v>
      </c>
      <c r="D53" s="189" t="s">
        <v>455</v>
      </c>
      <c r="E53" s="171" t="s">
        <v>452</v>
      </c>
      <c r="F53" s="185">
        <v>1</v>
      </c>
      <c r="G53" s="175">
        <v>904.5</v>
      </c>
      <c r="H53" s="176">
        <f>TRUNC(F53*G53,2)</f>
        <v>904.5</v>
      </c>
    </row>
    <row r="54" spans="1:8" ht="15" x14ac:dyDescent="0.2">
      <c r="A54" s="186" t="s">
        <v>450</v>
      </c>
      <c r="B54" s="187"/>
      <c r="C54" s="187"/>
      <c r="D54" s="187"/>
      <c r="E54" s="187"/>
      <c r="F54" s="187"/>
      <c r="G54" s="188"/>
      <c r="H54" s="178">
        <f>SUM(H51:H53)</f>
        <v>936.21</v>
      </c>
    </row>
  </sheetData>
  <mergeCells count="26">
    <mergeCell ref="A40:H40"/>
    <mergeCell ref="A41:H41"/>
    <mergeCell ref="A47:G47"/>
    <mergeCell ref="A48:H48"/>
    <mergeCell ref="A49:H49"/>
    <mergeCell ref="A54:G54"/>
    <mergeCell ref="A30:H30"/>
    <mergeCell ref="A31:H31"/>
    <mergeCell ref="A39:G39"/>
    <mergeCell ref="A25:H25"/>
    <mergeCell ref="A26:H26"/>
    <mergeCell ref="A29:G29"/>
    <mergeCell ref="A7:H7"/>
    <mergeCell ref="A8:H8"/>
    <mergeCell ref="A12:G12"/>
    <mergeCell ref="A13:H13"/>
    <mergeCell ref="A14:H14"/>
    <mergeCell ref="A24:G24"/>
    <mergeCell ref="A1:H1"/>
    <mergeCell ref="A2:H2"/>
    <mergeCell ref="B3:F3"/>
    <mergeCell ref="B4:F4"/>
    <mergeCell ref="G4:G6"/>
    <mergeCell ref="H4:H6"/>
    <mergeCell ref="B5:F5"/>
    <mergeCell ref="B6:F6"/>
  </mergeCells>
  <pageMargins left="0.51181102362204722" right="0.51181102362204722" top="0.78740157480314965" bottom="0.78740157480314965" header="0.31496062992125984" footer="0.31496062992125984"/>
  <pageSetup paperSize="9" scale="58" orientation="portrait" r:id="rId1"/>
  <headerFooter>
    <oddFooter>&amp;CEngenheiro Civil
Max Nazaro Pereira Nantes
CREA/MS 68163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abSelected="1" topLeftCell="A19" zoomScaleNormal="100" workbookViewId="0">
      <selection activeCell="L38" sqref="L38"/>
    </sheetView>
  </sheetViews>
  <sheetFormatPr defaultRowHeight="14.25" x14ac:dyDescent="0.2"/>
  <cols>
    <col min="1" max="5" width="9" style="1"/>
    <col min="6" max="6" width="8.375" style="1" bestFit="1" customWidth="1"/>
    <col min="7" max="7" width="7.625" style="1" customWidth="1"/>
    <col min="8" max="8" width="11.25" style="1" customWidth="1"/>
    <col min="9" max="9" width="12.375" style="1" customWidth="1"/>
    <col min="10" max="261" width="9" style="1"/>
    <col min="262" max="262" width="8.375" style="1" bestFit="1" customWidth="1"/>
    <col min="263" max="263" width="7.625" style="1" customWidth="1"/>
    <col min="264" max="264" width="11.25" style="1" customWidth="1"/>
    <col min="265" max="265" width="12.375" style="1" customWidth="1"/>
    <col min="266" max="517" width="9" style="1"/>
    <col min="518" max="518" width="8.375" style="1" bestFit="1" customWidth="1"/>
    <col min="519" max="519" width="7.625" style="1" customWidth="1"/>
    <col min="520" max="520" width="11.25" style="1" customWidth="1"/>
    <col min="521" max="521" width="12.375" style="1" customWidth="1"/>
    <col min="522" max="773" width="9" style="1"/>
    <col min="774" max="774" width="8.375" style="1" bestFit="1" customWidth="1"/>
    <col min="775" max="775" width="7.625" style="1" customWidth="1"/>
    <col min="776" max="776" width="11.25" style="1" customWidth="1"/>
    <col min="777" max="777" width="12.375" style="1" customWidth="1"/>
    <col min="778" max="1029" width="9" style="1"/>
    <col min="1030" max="1030" width="8.375" style="1" bestFit="1" customWidth="1"/>
    <col min="1031" max="1031" width="7.625" style="1" customWidth="1"/>
    <col min="1032" max="1032" width="11.25" style="1" customWidth="1"/>
    <col min="1033" max="1033" width="12.375" style="1" customWidth="1"/>
    <col min="1034" max="1285" width="9" style="1"/>
    <col min="1286" max="1286" width="8.375" style="1" bestFit="1" customWidth="1"/>
    <col min="1287" max="1287" width="7.625" style="1" customWidth="1"/>
    <col min="1288" max="1288" width="11.25" style="1" customWidth="1"/>
    <col min="1289" max="1289" width="12.375" style="1" customWidth="1"/>
    <col min="1290" max="1541" width="9" style="1"/>
    <col min="1542" max="1542" width="8.375" style="1" bestFit="1" customWidth="1"/>
    <col min="1543" max="1543" width="7.625" style="1" customWidth="1"/>
    <col min="1544" max="1544" width="11.25" style="1" customWidth="1"/>
    <col min="1545" max="1545" width="12.375" style="1" customWidth="1"/>
    <col min="1546" max="1797" width="9" style="1"/>
    <col min="1798" max="1798" width="8.375" style="1" bestFit="1" customWidth="1"/>
    <col min="1799" max="1799" width="7.625" style="1" customWidth="1"/>
    <col min="1800" max="1800" width="11.25" style="1" customWidth="1"/>
    <col min="1801" max="1801" width="12.375" style="1" customWidth="1"/>
    <col min="1802" max="2053" width="9" style="1"/>
    <col min="2054" max="2054" width="8.375" style="1" bestFit="1" customWidth="1"/>
    <col min="2055" max="2055" width="7.625" style="1" customWidth="1"/>
    <col min="2056" max="2056" width="11.25" style="1" customWidth="1"/>
    <col min="2057" max="2057" width="12.375" style="1" customWidth="1"/>
    <col min="2058" max="2309" width="9" style="1"/>
    <col min="2310" max="2310" width="8.375" style="1" bestFit="1" customWidth="1"/>
    <col min="2311" max="2311" width="7.625" style="1" customWidth="1"/>
    <col min="2312" max="2312" width="11.25" style="1" customWidth="1"/>
    <col min="2313" max="2313" width="12.375" style="1" customWidth="1"/>
    <col min="2314" max="2565" width="9" style="1"/>
    <col min="2566" max="2566" width="8.375" style="1" bestFit="1" customWidth="1"/>
    <col min="2567" max="2567" width="7.625" style="1" customWidth="1"/>
    <col min="2568" max="2568" width="11.25" style="1" customWidth="1"/>
    <col min="2569" max="2569" width="12.375" style="1" customWidth="1"/>
    <col min="2570" max="2821" width="9" style="1"/>
    <col min="2822" max="2822" width="8.375" style="1" bestFit="1" customWidth="1"/>
    <col min="2823" max="2823" width="7.625" style="1" customWidth="1"/>
    <col min="2824" max="2824" width="11.25" style="1" customWidth="1"/>
    <col min="2825" max="2825" width="12.375" style="1" customWidth="1"/>
    <col min="2826" max="3077" width="9" style="1"/>
    <col min="3078" max="3078" width="8.375" style="1" bestFit="1" customWidth="1"/>
    <col min="3079" max="3079" width="7.625" style="1" customWidth="1"/>
    <col min="3080" max="3080" width="11.25" style="1" customWidth="1"/>
    <col min="3081" max="3081" width="12.375" style="1" customWidth="1"/>
    <col min="3082" max="3333" width="9" style="1"/>
    <col min="3334" max="3334" width="8.375" style="1" bestFit="1" customWidth="1"/>
    <col min="3335" max="3335" width="7.625" style="1" customWidth="1"/>
    <col min="3336" max="3336" width="11.25" style="1" customWidth="1"/>
    <col min="3337" max="3337" width="12.375" style="1" customWidth="1"/>
    <col min="3338" max="3589" width="9" style="1"/>
    <col min="3590" max="3590" width="8.375" style="1" bestFit="1" customWidth="1"/>
    <col min="3591" max="3591" width="7.625" style="1" customWidth="1"/>
    <col min="3592" max="3592" width="11.25" style="1" customWidth="1"/>
    <col min="3593" max="3593" width="12.375" style="1" customWidth="1"/>
    <col min="3594" max="3845" width="9" style="1"/>
    <col min="3846" max="3846" width="8.375" style="1" bestFit="1" customWidth="1"/>
    <col min="3847" max="3847" width="7.625" style="1" customWidth="1"/>
    <col min="3848" max="3848" width="11.25" style="1" customWidth="1"/>
    <col min="3849" max="3849" width="12.375" style="1" customWidth="1"/>
    <col min="3850" max="4101" width="9" style="1"/>
    <col min="4102" max="4102" width="8.375" style="1" bestFit="1" customWidth="1"/>
    <col min="4103" max="4103" width="7.625" style="1" customWidth="1"/>
    <col min="4104" max="4104" width="11.25" style="1" customWidth="1"/>
    <col min="4105" max="4105" width="12.375" style="1" customWidth="1"/>
    <col min="4106" max="4357" width="9" style="1"/>
    <col min="4358" max="4358" width="8.375" style="1" bestFit="1" customWidth="1"/>
    <col min="4359" max="4359" width="7.625" style="1" customWidth="1"/>
    <col min="4360" max="4360" width="11.25" style="1" customWidth="1"/>
    <col min="4361" max="4361" width="12.375" style="1" customWidth="1"/>
    <col min="4362" max="4613" width="9" style="1"/>
    <col min="4614" max="4614" width="8.375" style="1" bestFit="1" customWidth="1"/>
    <col min="4615" max="4615" width="7.625" style="1" customWidth="1"/>
    <col min="4616" max="4616" width="11.25" style="1" customWidth="1"/>
    <col min="4617" max="4617" width="12.375" style="1" customWidth="1"/>
    <col min="4618" max="4869" width="9" style="1"/>
    <col min="4870" max="4870" width="8.375" style="1" bestFit="1" customWidth="1"/>
    <col min="4871" max="4871" width="7.625" style="1" customWidth="1"/>
    <col min="4872" max="4872" width="11.25" style="1" customWidth="1"/>
    <col min="4873" max="4873" width="12.375" style="1" customWidth="1"/>
    <col min="4874" max="5125" width="9" style="1"/>
    <col min="5126" max="5126" width="8.375" style="1" bestFit="1" customWidth="1"/>
    <col min="5127" max="5127" width="7.625" style="1" customWidth="1"/>
    <col min="5128" max="5128" width="11.25" style="1" customWidth="1"/>
    <col min="5129" max="5129" width="12.375" style="1" customWidth="1"/>
    <col min="5130" max="5381" width="9" style="1"/>
    <col min="5382" max="5382" width="8.375" style="1" bestFit="1" customWidth="1"/>
    <col min="5383" max="5383" width="7.625" style="1" customWidth="1"/>
    <col min="5384" max="5384" width="11.25" style="1" customWidth="1"/>
    <col min="5385" max="5385" width="12.375" style="1" customWidth="1"/>
    <col min="5386" max="5637" width="9" style="1"/>
    <col min="5638" max="5638" width="8.375" style="1" bestFit="1" customWidth="1"/>
    <col min="5639" max="5639" width="7.625" style="1" customWidth="1"/>
    <col min="5640" max="5640" width="11.25" style="1" customWidth="1"/>
    <col min="5641" max="5641" width="12.375" style="1" customWidth="1"/>
    <col min="5642" max="5893" width="9" style="1"/>
    <col min="5894" max="5894" width="8.375" style="1" bestFit="1" customWidth="1"/>
    <col min="5895" max="5895" width="7.625" style="1" customWidth="1"/>
    <col min="5896" max="5896" width="11.25" style="1" customWidth="1"/>
    <col min="5897" max="5897" width="12.375" style="1" customWidth="1"/>
    <col min="5898" max="6149" width="9" style="1"/>
    <col min="6150" max="6150" width="8.375" style="1" bestFit="1" customWidth="1"/>
    <col min="6151" max="6151" width="7.625" style="1" customWidth="1"/>
    <col min="6152" max="6152" width="11.25" style="1" customWidth="1"/>
    <col min="6153" max="6153" width="12.375" style="1" customWidth="1"/>
    <col min="6154" max="6405" width="9" style="1"/>
    <col min="6406" max="6406" width="8.375" style="1" bestFit="1" customWidth="1"/>
    <col min="6407" max="6407" width="7.625" style="1" customWidth="1"/>
    <col min="6408" max="6408" width="11.25" style="1" customWidth="1"/>
    <col min="6409" max="6409" width="12.375" style="1" customWidth="1"/>
    <col min="6410" max="6661" width="9" style="1"/>
    <col min="6662" max="6662" width="8.375" style="1" bestFit="1" customWidth="1"/>
    <col min="6663" max="6663" width="7.625" style="1" customWidth="1"/>
    <col min="6664" max="6664" width="11.25" style="1" customWidth="1"/>
    <col min="6665" max="6665" width="12.375" style="1" customWidth="1"/>
    <col min="6666" max="6917" width="9" style="1"/>
    <col min="6918" max="6918" width="8.375" style="1" bestFit="1" customWidth="1"/>
    <col min="6919" max="6919" width="7.625" style="1" customWidth="1"/>
    <col min="6920" max="6920" width="11.25" style="1" customWidth="1"/>
    <col min="6921" max="6921" width="12.375" style="1" customWidth="1"/>
    <col min="6922" max="7173" width="9" style="1"/>
    <col min="7174" max="7174" width="8.375" style="1" bestFit="1" customWidth="1"/>
    <col min="7175" max="7175" width="7.625" style="1" customWidth="1"/>
    <col min="7176" max="7176" width="11.25" style="1" customWidth="1"/>
    <col min="7177" max="7177" width="12.375" style="1" customWidth="1"/>
    <col min="7178" max="7429" width="9" style="1"/>
    <col min="7430" max="7430" width="8.375" style="1" bestFit="1" customWidth="1"/>
    <col min="7431" max="7431" width="7.625" style="1" customWidth="1"/>
    <col min="7432" max="7432" width="11.25" style="1" customWidth="1"/>
    <col min="7433" max="7433" width="12.375" style="1" customWidth="1"/>
    <col min="7434" max="7685" width="9" style="1"/>
    <col min="7686" max="7686" width="8.375" style="1" bestFit="1" customWidth="1"/>
    <col min="7687" max="7687" width="7.625" style="1" customWidth="1"/>
    <col min="7688" max="7688" width="11.25" style="1" customWidth="1"/>
    <col min="7689" max="7689" width="12.375" style="1" customWidth="1"/>
    <col min="7690" max="7941" width="9" style="1"/>
    <col min="7942" max="7942" width="8.375" style="1" bestFit="1" customWidth="1"/>
    <col min="7943" max="7943" width="7.625" style="1" customWidth="1"/>
    <col min="7944" max="7944" width="11.25" style="1" customWidth="1"/>
    <col min="7945" max="7945" width="12.375" style="1" customWidth="1"/>
    <col min="7946" max="8197" width="9" style="1"/>
    <col min="8198" max="8198" width="8.375" style="1" bestFit="1" customWidth="1"/>
    <col min="8199" max="8199" width="7.625" style="1" customWidth="1"/>
    <col min="8200" max="8200" width="11.25" style="1" customWidth="1"/>
    <col min="8201" max="8201" width="12.375" style="1" customWidth="1"/>
    <col min="8202" max="8453" width="9" style="1"/>
    <col min="8454" max="8454" width="8.375" style="1" bestFit="1" customWidth="1"/>
    <col min="8455" max="8455" width="7.625" style="1" customWidth="1"/>
    <col min="8456" max="8456" width="11.25" style="1" customWidth="1"/>
    <col min="8457" max="8457" width="12.375" style="1" customWidth="1"/>
    <col min="8458" max="8709" width="9" style="1"/>
    <col min="8710" max="8710" width="8.375" style="1" bestFit="1" customWidth="1"/>
    <col min="8711" max="8711" width="7.625" style="1" customWidth="1"/>
    <col min="8712" max="8712" width="11.25" style="1" customWidth="1"/>
    <col min="8713" max="8713" width="12.375" style="1" customWidth="1"/>
    <col min="8714" max="8965" width="9" style="1"/>
    <col min="8966" max="8966" width="8.375" style="1" bestFit="1" customWidth="1"/>
    <col min="8967" max="8967" width="7.625" style="1" customWidth="1"/>
    <col min="8968" max="8968" width="11.25" style="1" customWidth="1"/>
    <col min="8969" max="8969" width="12.375" style="1" customWidth="1"/>
    <col min="8970" max="9221" width="9" style="1"/>
    <col min="9222" max="9222" width="8.375" style="1" bestFit="1" customWidth="1"/>
    <col min="9223" max="9223" width="7.625" style="1" customWidth="1"/>
    <col min="9224" max="9224" width="11.25" style="1" customWidth="1"/>
    <col min="9225" max="9225" width="12.375" style="1" customWidth="1"/>
    <col min="9226" max="9477" width="9" style="1"/>
    <col min="9478" max="9478" width="8.375" style="1" bestFit="1" customWidth="1"/>
    <col min="9479" max="9479" width="7.625" style="1" customWidth="1"/>
    <col min="9480" max="9480" width="11.25" style="1" customWidth="1"/>
    <col min="9481" max="9481" width="12.375" style="1" customWidth="1"/>
    <col min="9482" max="9733" width="9" style="1"/>
    <col min="9734" max="9734" width="8.375" style="1" bestFit="1" customWidth="1"/>
    <col min="9735" max="9735" width="7.625" style="1" customWidth="1"/>
    <col min="9736" max="9736" width="11.25" style="1" customWidth="1"/>
    <col min="9737" max="9737" width="12.375" style="1" customWidth="1"/>
    <col min="9738" max="9989" width="9" style="1"/>
    <col min="9990" max="9990" width="8.375" style="1" bestFit="1" customWidth="1"/>
    <col min="9991" max="9991" width="7.625" style="1" customWidth="1"/>
    <col min="9992" max="9992" width="11.25" style="1" customWidth="1"/>
    <col min="9993" max="9993" width="12.375" style="1" customWidth="1"/>
    <col min="9994" max="10245" width="9" style="1"/>
    <col min="10246" max="10246" width="8.375" style="1" bestFit="1" customWidth="1"/>
    <col min="10247" max="10247" width="7.625" style="1" customWidth="1"/>
    <col min="10248" max="10248" width="11.25" style="1" customWidth="1"/>
    <col min="10249" max="10249" width="12.375" style="1" customWidth="1"/>
    <col min="10250" max="10501" width="9" style="1"/>
    <col min="10502" max="10502" width="8.375" style="1" bestFit="1" customWidth="1"/>
    <col min="10503" max="10503" width="7.625" style="1" customWidth="1"/>
    <col min="10504" max="10504" width="11.25" style="1" customWidth="1"/>
    <col min="10505" max="10505" width="12.375" style="1" customWidth="1"/>
    <col min="10506" max="10757" width="9" style="1"/>
    <col min="10758" max="10758" width="8.375" style="1" bestFit="1" customWidth="1"/>
    <col min="10759" max="10759" width="7.625" style="1" customWidth="1"/>
    <col min="10760" max="10760" width="11.25" style="1" customWidth="1"/>
    <col min="10761" max="10761" width="12.375" style="1" customWidth="1"/>
    <col min="10762" max="11013" width="9" style="1"/>
    <col min="11014" max="11014" width="8.375" style="1" bestFit="1" customWidth="1"/>
    <col min="11015" max="11015" width="7.625" style="1" customWidth="1"/>
    <col min="11016" max="11016" width="11.25" style="1" customWidth="1"/>
    <col min="11017" max="11017" width="12.375" style="1" customWidth="1"/>
    <col min="11018" max="11269" width="9" style="1"/>
    <col min="11270" max="11270" width="8.375" style="1" bestFit="1" customWidth="1"/>
    <col min="11271" max="11271" width="7.625" style="1" customWidth="1"/>
    <col min="11272" max="11272" width="11.25" style="1" customWidth="1"/>
    <col min="11273" max="11273" width="12.375" style="1" customWidth="1"/>
    <col min="11274" max="11525" width="9" style="1"/>
    <col min="11526" max="11526" width="8.375" style="1" bestFit="1" customWidth="1"/>
    <col min="11527" max="11527" width="7.625" style="1" customWidth="1"/>
    <col min="11528" max="11528" width="11.25" style="1" customWidth="1"/>
    <col min="11529" max="11529" width="12.375" style="1" customWidth="1"/>
    <col min="11530" max="11781" width="9" style="1"/>
    <col min="11782" max="11782" width="8.375" style="1" bestFit="1" customWidth="1"/>
    <col min="11783" max="11783" width="7.625" style="1" customWidth="1"/>
    <col min="11784" max="11784" width="11.25" style="1" customWidth="1"/>
    <col min="11785" max="11785" width="12.375" style="1" customWidth="1"/>
    <col min="11786" max="12037" width="9" style="1"/>
    <col min="12038" max="12038" width="8.375" style="1" bestFit="1" customWidth="1"/>
    <col min="12039" max="12039" width="7.625" style="1" customWidth="1"/>
    <col min="12040" max="12040" width="11.25" style="1" customWidth="1"/>
    <col min="12041" max="12041" width="12.375" style="1" customWidth="1"/>
    <col min="12042" max="12293" width="9" style="1"/>
    <col min="12294" max="12294" width="8.375" style="1" bestFit="1" customWidth="1"/>
    <col min="12295" max="12295" width="7.625" style="1" customWidth="1"/>
    <col min="12296" max="12296" width="11.25" style="1" customWidth="1"/>
    <col min="12297" max="12297" width="12.375" style="1" customWidth="1"/>
    <col min="12298" max="12549" width="9" style="1"/>
    <col min="12550" max="12550" width="8.375" style="1" bestFit="1" customWidth="1"/>
    <col min="12551" max="12551" width="7.625" style="1" customWidth="1"/>
    <col min="12552" max="12552" width="11.25" style="1" customWidth="1"/>
    <col min="12553" max="12553" width="12.375" style="1" customWidth="1"/>
    <col min="12554" max="12805" width="9" style="1"/>
    <col min="12806" max="12806" width="8.375" style="1" bestFit="1" customWidth="1"/>
    <col min="12807" max="12807" width="7.625" style="1" customWidth="1"/>
    <col min="12808" max="12808" width="11.25" style="1" customWidth="1"/>
    <col min="12809" max="12809" width="12.375" style="1" customWidth="1"/>
    <col min="12810" max="13061" width="9" style="1"/>
    <col min="13062" max="13062" width="8.375" style="1" bestFit="1" customWidth="1"/>
    <col min="13063" max="13063" width="7.625" style="1" customWidth="1"/>
    <col min="13064" max="13064" width="11.25" style="1" customWidth="1"/>
    <col min="13065" max="13065" width="12.375" style="1" customWidth="1"/>
    <col min="13066" max="13317" width="9" style="1"/>
    <col min="13318" max="13318" width="8.375" style="1" bestFit="1" customWidth="1"/>
    <col min="13319" max="13319" width="7.625" style="1" customWidth="1"/>
    <col min="13320" max="13320" width="11.25" style="1" customWidth="1"/>
    <col min="13321" max="13321" width="12.375" style="1" customWidth="1"/>
    <col min="13322" max="13573" width="9" style="1"/>
    <col min="13574" max="13574" width="8.375" style="1" bestFit="1" customWidth="1"/>
    <col min="13575" max="13575" width="7.625" style="1" customWidth="1"/>
    <col min="13576" max="13576" width="11.25" style="1" customWidth="1"/>
    <col min="13577" max="13577" width="12.375" style="1" customWidth="1"/>
    <col min="13578" max="13829" width="9" style="1"/>
    <col min="13830" max="13830" width="8.375" style="1" bestFit="1" customWidth="1"/>
    <col min="13831" max="13831" width="7.625" style="1" customWidth="1"/>
    <col min="13832" max="13832" width="11.25" style="1" customWidth="1"/>
    <col min="13833" max="13833" width="12.375" style="1" customWidth="1"/>
    <col min="13834" max="14085" width="9" style="1"/>
    <col min="14086" max="14086" width="8.375" style="1" bestFit="1" customWidth="1"/>
    <col min="14087" max="14087" width="7.625" style="1" customWidth="1"/>
    <col min="14088" max="14088" width="11.25" style="1" customWidth="1"/>
    <col min="14089" max="14089" width="12.375" style="1" customWidth="1"/>
    <col min="14090" max="14341" width="9" style="1"/>
    <col min="14342" max="14342" width="8.375" style="1" bestFit="1" customWidth="1"/>
    <col min="14343" max="14343" width="7.625" style="1" customWidth="1"/>
    <col min="14344" max="14344" width="11.25" style="1" customWidth="1"/>
    <col min="14345" max="14345" width="12.375" style="1" customWidth="1"/>
    <col min="14346" max="14597" width="9" style="1"/>
    <col min="14598" max="14598" width="8.375" style="1" bestFit="1" customWidth="1"/>
    <col min="14599" max="14599" width="7.625" style="1" customWidth="1"/>
    <col min="14600" max="14600" width="11.25" style="1" customWidth="1"/>
    <col min="14601" max="14601" width="12.375" style="1" customWidth="1"/>
    <col min="14602" max="14853" width="9" style="1"/>
    <col min="14854" max="14854" width="8.375" style="1" bestFit="1" customWidth="1"/>
    <col min="14855" max="14855" width="7.625" style="1" customWidth="1"/>
    <col min="14856" max="14856" width="11.25" style="1" customWidth="1"/>
    <col min="14857" max="14857" width="12.375" style="1" customWidth="1"/>
    <col min="14858" max="15109" width="9" style="1"/>
    <col min="15110" max="15110" width="8.375" style="1" bestFit="1" customWidth="1"/>
    <col min="15111" max="15111" width="7.625" style="1" customWidth="1"/>
    <col min="15112" max="15112" width="11.25" style="1" customWidth="1"/>
    <col min="15113" max="15113" width="12.375" style="1" customWidth="1"/>
    <col min="15114" max="15365" width="9" style="1"/>
    <col min="15366" max="15366" width="8.375" style="1" bestFit="1" customWidth="1"/>
    <col min="15367" max="15367" width="7.625" style="1" customWidth="1"/>
    <col min="15368" max="15368" width="11.25" style="1" customWidth="1"/>
    <col min="15369" max="15369" width="12.375" style="1" customWidth="1"/>
    <col min="15370" max="15621" width="9" style="1"/>
    <col min="15622" max="15622" width="8.375" style="1" bestFit="1" customWidth="1"/>
    <col min="15623" max="15623" width="7.625" style="1" customWidth="1"/>
    <col min="15624" max="15624" width="11.25" style="1" customWidth="1"/>
    <col min="15625" max="15625" width="12.375" style="1" customWidth="1"/>
    <col min="15626" max="15877" width="9" style="1"/>
    <col min="15878" max="15878" width="8.375" style="1" bestFit="1" customWidth="1"/>
    <col min="15879" max="15879" width="7.625" style="1" customWidth="1"/>
    <col min="15880" max="15880" width="11.25" style="1" customWidth="1"/>
    <col min="15881" max="15881" width="12.375" style="1" customWidth="1"/>
    <col min="15882" max="16133" width="9" style="1"/>
    <col min="16134" max="16134" width="8.375" style="1" bestFit="1" customWidth="1"/>
    <col min="16135" max="16135" width="7.625" style="1" customWidth="1"/>
    <col min="16136" max="16136" width="11.25" style="1" customWidth="1"/>
    <col min="16137" max="16137" width="12.375" style="1" customWidth="1"/>
    <col min="16138" max="16384" width="9" style="1"/>
  </cols>
  <sheetData>
    <row r="1" spans="1:9" ht="85.5" customHeight="1" x14ac:dyDescent="0.3">
      <c r="A1" s="109" t="s">
        <v>31</v>
      </c>
      <c r="B1" s="110"/>
      <c r="C1" s="110"/>
      <c r="D1" s="110"/>
      <c r="E1" s="110"/>
      <c r="F1" s="110"/>
      <c r="G1" s="110"/>
      <c r="H1" s="110"/>
      <c r="I1" s="111"/>
    </row>
    <row r="2" spans="1:9" ht="18.75" x14ac:dyDescent="0.2">
      <c r="A2" s="112" t="s">
        <v>26</v>
      </c>
      <c r="B2" s="113"/>
      <c r="C2" s="113"/>
      <c r="D2" s="113"/>
      <c r="E2" s="113"/>
      <c r="F2" s="113"/>
      <c r="G2" s="113"/>
      <c r="H2" s="113"/>
      <c r="I2" s="114"/>
    </row>
    <row r="3" spans="1:9" ht="15" x14ac:dyDescent="0.25">
      <c r="A3" s="6" t="s">
        <v>1</v>
      </c>
      <c r="B3" s="115" t="s">
        <v>34</v>
      </c>
      <c r="C3" s="115"/>
      <c r="D3" s="115"/>
      <c r="E3" s="115"/>
      <c r="F3" s="115"/>
      <c r="G3" s="115"/>
      <c r="H3" s="115"/>
      <c r="I3" s="7" t="s">
        <v>2</v>
      </c>
    </row>
    <row r="4" spans="1:9" ht="15" x14ac:dyDescent="0.25">
      <c r="A4" s="6" t="s">
        <v>3</v>
      </c>
      <c r="B4" s="115" t="s">
        <v>35</v>
      </c>
      <c r="C4" s="115"/>
      <c r="D4" s="115"/>
      <c r="E4" s="115"/>
      <c r="F4" s="115"/>
      <c r="G4" s="115"/>
      <c r="H4" s="115"/>
      <c r="I4" s="116">
        <f>I22</f>
        <v>0.28347674918197008</v>
      </c>
    </row>
    <row r="5" spans="1:9" ht="15" x14ac:dyDescent="0.25">
      <c r="A5" s="6" t="s">
        <v>32</v>
      </c>
      <c r="B5" s="115" t="s">
        <v>33</v>
      </c>
      <c r="C5" s="115"/>
      <c r="D5" s="115"/>
      <c r="E5" s="115"/>
      <c r="F5" s="115"/>
      <c r="G5" s="115"/>
      <c r="H5" s="115"/>
      <c r="I5" s="117"/>
    </row>
    <row r="6" spans="1:9" ht="15" x14ac:dyDescent="0.2">
      <c r="A6" s="118"/>
      <c r="B6" s="119"/>
      <c r="C6" s="119"/>
      <c r="D6" s="119"/>
      <c r="E6" s="119"/>
      <c r="F6" s="119"/>
      <c r="G6" s="119"/>
      <c r="H6" s="119"/>
      <c r="I6" s="120"/>
    </row>
    <row r="7" spans="1:9" ht="15" x14ac:dyDescent="0.2">
      <c r="A7" s="8"/>
      <c r="B7" s="121" t="s">
        <v>4</v>
      </c>
      <c r="C7" s="121"/>
      <c r="D7" s="121"/>
      <c r="E7" s="121"/>
      <c r="F7" s="121"/>
      <c r="G7" s="121"/>
      <c r="H7" s="121"/>
      <c r="I7" s="122"/>
    </row>
    <row r="8" spans="1:9" x14ac:dyDescent="0.2">
      <c r="A8" s="9">
        <v>1</v>
      </c>
      <c r="B8" s="108" t="s">
        <v>5</v>
      </c>
      <c r="C8" s="108"/>
      <c r="D8" s="108"/>
      <c r="E8" s="108"/>
      <c r="F8" s="108"/>
      <c r="G8" s="108"/>
      <c r="H8" s="108"/>
      <c r="I8" s="2">
        <v>0.04</v>
      </c>
    </row>
    <row r="9" spans="1:9" x14ac:dyDescent="0.2">
      <c r="A9" s="9">
        <v>2</v>
      </c>
      <c r="B9" s="108" t="s">
        <v>6</v>
      </c>
      <c r="C9" s="108"/>
      <c r="D9" s="108"/>
      <c r="E9" s="108"/>
      <c r="F9" s="108"/>
      <c r="G9" s="108"/>
      <c r="H9" s="108"/>
      <c r="I9" s="2">
        <v>8.0000000000000002E-3</v>
      </c>
    </row>
    <row r="10" spans="1:9" x14ac:dyDescent="0.2">
      <c r="A10" s="9">
        <v>3</v>
      </c>
      <c r="B10" s="108" t="s">
        <v>7</v>
      </c>
      <c r="C10" s="108"/>
      <c r="D10" s="108"/>
      <c r="E10" s="108"/>
      <c r="F10" s="108"/>
      <c r="G10" s="108"/>
      <c r="H10" s="108"/>
      <c r="I10" s="3">
        <v>1.2699999999999999E-2</v>
      </c>
    </row>
    <row r="11" spans="1:9" x14ac:dyDescent="0.2">
      <c r="A11" s="9">
        <v>4</v>
      </c>
      <c r="B11" s="108" t="s">
        <v>8</v>
      </c>
      <c r="C11" s="108"/>
      <c r="D11" s="108"/>
      <c r="E11" s="108"/>
      <c r="F11" s="108"/>
      <c r="G11" s="108"/>
      <c r="H11" s="108"/>
      <c r="I11" s="2">
        <v>1.23E-2</v>
      </c>
    </row>
    <row r="12" spans="1:9" x14ac:dyDescent="0.2">
      <c r="A12" s="9">
        <v>5</v>
      </c>
      <c r="B12" s="108" t="s">
        <v>9</v>
      </c>
      <c r="C12" s="108"/>
      <c r="D12" s="108"/>
      <c r="E12" s="108"/>
      <c r="F12" s="108"/>
      <c r="G12" s="108"/>
      <c r="H12" s="108"/>
      <c r="I12" s="2">
        <v>7.3999999999999996E-2</v>
      </c>
    </row>
    <row r="13" spans="1:9" x14ac:dyDescent="0.2">
      <c r="A13" s="9">
        <v>6</v>
      </c>
      <c r="B13" s="108" t="s">
        <v>10</v>
      </c>
      <c r="C13" s="108"/>
      <c r="D13" s="108"/>
      <c r="E13" s="108"/>
      <c r="F13" s="108"/>
      <c r="G13" s="108"/>
      <c r="H13" s="108"/>
      <c r="I13" s="2">
        <f>I20</f>
        <v>0.10149999999999999</v>
      </c>
    </row>
    <row r="14" spans="1:9" x14ac:dyDescent="0.2">
      <c r="A14" s="9"/>
      <c r="B14" s="130"/>
      <c r="C14" s="130"/>
      <c r="D14" s="130"/>
      <c r="E14" s="130"/>
      <c r="F14" s="130"/>
      <c r="G14" s="130"/>
      <c r="H14" s="130"/>
      <c r="I14" s="10"/>
    </row>
    <row r="15" spans="1:9" ht="15" x14ac:dyDescent="0.2">
      <c r="A15" s="11" t="s">
        <v>0</v>
      </c>
      <c r="B15" s="121" t="s">
        <v>11</v>
      </c>
      <c r="C15" s="121"/>
      <c r="D15" s="121"/>
      <c r="E15" s="121"/>
      <c r="F15" s="121"/>
      <c r="G15" s="121"/>
      <c r="H15" s="121"/>
      <c r="I15" s="122"/>
    </row>
    <row r="16" spans="1:9" x14ac:dyDescent="0.2">
      <c r="A16" s="9" t="s">
        <v>12</v>
      </c>
      <c r="B16" s="108" t="s">
        <v>13</v>
      </c>
      <c r="C16" s="108"/>
      <c r="D16" s="108"/>
      <c r="E16" s="108"/>
      <c r="F16" s="108"/>
      <c r="G16" s="108"/>
      <c r="H16" s="108"/>
      <c r="I16" s="4">
        <v>0.02</v>
      </c>
    </row>
    <row r="17" spans="1:9" x14ac:dyDescent="0.2">
      <c r="A17" s="9" t="s">
        <v>14</v>
      </c>
      <c r="B17" s="108" t="s">
        <v>15</v>
      </c>
      <c r="C17" s="108"/>
      <c r="D17" s="108"/>
      <c r="E17" s="108"/>
      <c r="F17" s="108"/>
      <c r="G17" s="108"/>
      <c r="H17" s="108"/>
      <c r="I17" s="2">
        <v>6.4999999999999997E-3</v>
      </c>
    </row>
    <row r="18" spans="1:9" x14ac:dyDescent="0.2">
      <c r="A18" s="9" t="s">
        <v>16</v>
      </c>
      <c r="B18" s="108" t="s">
        <v>17</v>
      </c>
      <c r="C18" s="108"/>
      <c r="D18" s="108"/>
      <c r="E18" s="108"/>
      <c r="F18" s="108"/>
      <c r="G18" s="108"/>
      <c r="H18" s="108"/>
      <c r="I18" s="2">
        <v>0.03</v>
      </c>
    </row>
    <row r="19" spans="1:9" x14ac:dyDescent="0.2">
      <c r="A19" s="9" t="s">
        <v>18</v>
      </c>
      <c r="B19" s="108" t="s">
        <v>27</v>
      </c>
      <c r="C19" s="108"/>
      <c r="D19" s="108"/>
      <c r="E19" s="108"/>
      <c r="F19" s="108"/>
      <c r="G19" s="108"/>
      <c r="H19" s="108"/>
      <c r="I19" s="2">
        <v>4.4999999999999998E-2</v>
      </c>
    </row>
    <row r="20" spans="1:9" x14ac:dyDescent="0.2">
      <c r="A20" s="131" t="s">
        <v>19</v>
      </c>
      <c r="B20" s="132"/>
      <c r="C20" s="132"/>
      <c r="D20" s="132"/>
      <c r="E20" s="132"/>
      <c r="F20" s="132"/>
      <c r="G20" s="132"/>
      <c r="H20" s="132"/>
      <c r="I20" s="5">
        <f>SUM(I16:I19)</f>
        <v>0.10149999999999999</v>
      </c>
    </row>
    <row r="21" spans="1:9" x14ac:dyDescent="0.2">
      <c r="A21" s="131" t="s">
        <v>20</v>
      </c>
      <c r="B21" s="132"/>
      <c r="C21" s="132"/>
      <c r="D21" s="132"/>
      <c r="E21" s="132"/>
      <c r="F21" s="132"/>
      <c r="G21" s="132"/>
      <c r="H21" s="132"/>
      <c r="I21" s="133"/>
    </row>
    <row r="22" spans="1:9" x14ac:dyDescent="0.2">
      <c r="A22" s="134"/>
      <c r="B22" s="130"/>
      <c r="C22" s="130"/>
      <c r="D22" s="130"/>
      <c r="E22" s="130"/>
      <c r="F22" s="130"/>
      <c r="G22" s="130"/>
      <c r="H22" s="130"/>
      <c r="I22" s="12">
        <f>(((1+I8+I9+I10)*(1+I11)*(1+I12))/(1-I13))-1</f>
        <v>0.28347674918197008</v>
      </c>
    </row>
    <row r="23" spans="1:9" x14ac:dyDescent="0.2">
      <c r="A23" s="123" t="s">
        <v>21</v>
      </c>
      <c r="B23" s="124"/>
      <c r="C23" s="125"/>
      <c r="D23" s="125"/>
      <c r="E23" s="125"/>
      <c r="F23" s="125"/>
      <c r="G23" s="125"/>
      <c r="H23" s="125"/>
      <c r="I23" s="126"/>
    </row>
    <row r="24" spans="1:9" x14ac:dyDescent="0.2">
      <c r="A24" s="123"/>
      <c r="B24" s="127"/>
      <c r="C24" s="128"/>
      <c r="D24" s="128"/>
      <c r="E24" s="128"/>
      <c r="F24" s="128"/>
      <c r="G24" s="128"/>
      <c r="H24" s="128"/>
      <c r="I24" s="129"/>
    </row>
    <row r="25" spans="1:9" x14ac:dyDescent="0.2">
      <c r="A25" s="123"/>
      <c r="B25" s="127"/>
      <c r="C25" s="128"/>
      <c r="D25" s="128"/>
      <c r="E25" s="128"/>
      <c r="F25" s="128"/>
      <c r="G25" s="128"/>
      <c r="H25" s="128"/>
      <c r="I25" s="129"/>
    </row>
    <row r="26" spans="1:9" x14ac:dyDescent="0.2">
      <c r="A26" s="123"/>
      <c r="B26" s="127"/>
      <c r="C26" s="128"/>
      <c r="D26" s="128"/>
      <c r="E26" s="128"/>
      <c r="F26" s="128"/>
      <c r="G26" s="128"/>
      <c r="H26" s="128"/>
      <c r="I26" s="129"/>
    </row>
    <row r="27" spans="1:9" x14ac:dyDescent="0.2">
      <c r="A27" s="123"/>
      <c r="B27" s="127"/>
      <c r="C27" s="128"/>
      <c r="D27" s="128"/>
      <c r="E27" s="128"/>
      <c r="F27" s="128"/>
      <c r="G27" s="128"/>
      <c r="H27" s="128"/>
      <c r="I27" s="129"/>
    </row>
    <row r="28" spans="1:9" x14ac:dyDescent="0.2">
      <c r="A28" s="13" t="s">
        <v>22</v>
      </c>
      <c r="B28" s="150"/>
      <c r="C28" s="151"/>
      <c r="D28" s="151"/>
      <c r="E28" s="151"/>
      <c r="F28" s="151"/>
      <c r="G28" s="151"/>
      <c r="H28" s="151"/>
      <c r="I28" s="152"/>
    </row>
    <row r="29" spans="1:9" ht="23.25" customHeight="1" x14ac:dyDescent="0.2">
      <c r="A29" s="153" t="s">
        <v>28</v>
      </c>
      <c r="B29" s="154"/>
      <c r="C29" s="154"/>
      <c r="D29" s="154"/>
      <c r="E29" s="154"/>
      <c r="F29" s="154"/>
      <c r="G29" s="154"/>
      <c r="H29" s="154"/>
      <c r="I29" s="155"/>
    </row>
    <row r="30" spans="1:9" ht="23.25" customHeight="1" x14ac:dyDescent="0.2">
      <c r="A30" s="156" t="s">
        <v>29</v>
      </c>
      <c r="B30" s="157"/>
      <c r="C30" s="157"/>
      <c r="D30" s="157"/>
      <c r="E30" s="157"/>
      <c r="F30" s="157"/>
      <c r="G30" s="157"/>
      <c r="H30" s="157"/>
      <c r="I30" s="158"/>
    </row>
    <row r="31" spans="1:9" ht="23.25" customHeight="1" x14ac:dyDescent="0.2">
      <c r="A31" s="156" t="s">
        <v>23</v>
      </c>
      <c r="B31" s="157"/>
      <c r="C31" s="157"/>
      <c r="D31" s="157"/>
      <c r="E31" s="157"/>
      <c r="F31" s="157"/>
      <c r="G31" s="157"/>
      <c r="H31" s="157"/>
      <c r="I31" s="158"/>
    </row>
    <row r="32" spans="1:9" ht="23.25" customHeight="1" x14ac:dyDescent="0.2">
      <c r="A32" s="156" t="s">
        <v>24</v>
      </c>
      <c r="B32" s="157"/>
      <c r="C32" s="157"/>
      <c r="D32" s="157"/>
      <c r="E32" s="157"/>
      <c r="F32" s="157"/>
      <c r="G32" s="157"/>
      <c r="H32" s="157"/>
      <c r="I32" s="158"/>
    </row>
    <row r="33" spans="1:11" ht="13.5" customHeight="1" x14ac:dyDescent="0.2">
      <c r="A33" s="147"/>
      <c r="B33" s="148"/>
      <c r="C33" s="148"/>
      <c r="D33" s="148"/>
      <c r="E33" s="148"/>
      <c r="F33" s="148"/>
      <c r="G33" s="148"/>
      <c r="H33" s="148"/>
      <c r="I33" s="149"/>
    </row>
    <row r="34" spans="1:11" x14ac:dyDescent="0.2">
      <c r="A34" s="135" t="s">
        <v>25</v>
      </c>
      <c r="B34" s="136"/>
      <c r="C34" s="136"/>
      <c r="D34" s="136"/>
      <c r="E34" s="136"/>
      <c r="F34" s="136"/>
      <c r="G34" s="136"/>
      <c r="H34" s="136"/>
      <c r="I34" s="137"/>
    </row>
    <row r="35" spans="1:11" x14ac:dyDescent="0.2">
      <c r="A35" s="14"/>
      <c r="B35" s="15"/>
      <c r="C35" s="15"/>
      <c r="D35" s="15"/>
      <c r="E35" s="15"/>
      <c r="F35" s="15"/>
      <c r="G35" s="15"/>
      <c r="H35" s="15"/>
      <c r="I35" s="16"/>
    </row>
    <row r="36" spans="1:11" x14ac:dyDescent="0.2">
      <c r="A36" s="14"/>
      <c r="B36" s="15"/>
      <c r="C36" s="15"/>
      <c r="D36" s="15"/>
      <c r="E36" s="15"/>
      <c r="F36" s="15"/>
      <c r="G36" s="15"/>
      <c r="H36" s="15"/>
      <c r="I36" s="16"/>
    </row>
    <row r="37" spans="1:11" x14ac:dyDescent="0.2">
      <c r="A37" s="14"/>
      <c r="B37" s="15"/>
      <c r="C37" s="15"/>
      <c r="D37" s="15"/>
      <c r="E37" s="15"/>
      <c r="F37" s="15"/>
      <c r="G37" s="15"/>
      <c r="H37" s="15"/>
      <c r="I37" s="16"/>
    </row>
    <row r="38" spans="1:11" x14ac:dyDescent="0.2">
      <c r="A38" s="138"/>
      <c r="B38" s="139"/>
      <c r="C38" s="139"/>
      <c r="D38" s="139"/>
      <c r="E38" s="139"/>
      <c r="F38" s="139"/>
      <c r="G38" s="139"/>
      <c r="H38" s="139"/>
      <c r="I38" s="140"/>
    </row>
    <row r="39" spans="1:11" x14ac:dyDescent="0.2">
      <c r="A39" s="141"/>
      <c r="B39" s="142"/>
      <c r="C39" s="142"/>
      <c r="D39" s="142"/>
      <c r="E39" s="142"/>
      <c r="F39" s="142"/>
      <c r="G39" s="142"/>
      <c r="H39" s="142"/>
      <c r="I39" s="143"/>
    </row>
    <row r="40" spans="1:11" x14ac:dyDescent="0.2">
      <c r="A40" s="141"/>
      <c r="B40" s="142"/>
      <c r="C40" s="142"/>
      <c r="D40" s="142"/>
      <c r="E40" s="142"/>
      <c r="F40" s="142"/>
      <c r="G40" s="142"/>
      <c r="H40" s="142"/>
      <c r="I40" s="143"/>
    </row>
    <row r="41" spans="1:11" x14ac:dyDescent="0.2">
      <c r="A41" s="141"/>
      <c r="B41" s="142"/>
      <c r="C41" s="142"/>
      <c r="D41" s="142"/>
      <c r="E41" s="142"/>
      <c r="F41" s="142"/>
      <c r="G41" s="142"/>
      <c r="H41" s="142"/>
      <c r="I41" s="143"/>
    </row>
    <row r="42" spans="1:11" x14ac:dyDescent="0.2">
      <c r="A42" s="141"/>
      <c r="B42" s="142"/>
      <c r="C42" s="142"/>
      <c r="D42" s="142"/>
      <c r="E42" s="142"/>
      <c r="F42" s="142"/>
      <c r="G42" s="142"/>
      <c r="H42" s="142"/>
      <c r="I42" s="143"/>
    </row>
    <row r="43" spans="1:11" x14ac:dyDescent="0.2">
      <c r="A43" s="141"/>
      <c r="B43" s="142"/>
      <c r="C43" s="142"/>
      <c r="D43" s="142"/>
      <c r="E43" s="142"/>
      <c r="F43" s="142"/>
      <c r="G43" s="142"/>
      <c r="H43" s="142"/>
      <c r="I43" s="143"/>
    </row>
    <row r="44" spans="1:11" x14ac:dyDescent="0.2">
      <c r="A44" s="141"/>
      <c r="B44" s="142"/>
      <c r="C44" s="142"/>
      <c r="D44" s="142"/>
      <c r="E44" s="142"/>
      <c r="F44" s="142"/>
      <c r="G44" s="142"/>
      <c r="H44" s="142"/>
      <c r="I44" s="143"/>
    </row>
    <row r="45" spans="1:11" x14ac:dyDescent="0.2">
      <c r="A45" s="141"/>
      <c r="B45" s="142"/>
      <c r="C45" s="142"/>
      <c r="D45" s="142"/>
      <c r="E45" s="142"/>
      <c r="F45" s="142"/>
      <c r="G45" s="142"/>
      <c r="H45" s="142"/>
      <c r="I45" s="143"/>
      <c r="K45" s="8"/>
    </row>
    <row r="46" spans="1:11" x14ac:dyDescent="0.2">
      <c r="A46" s="141"/>
      <c r="B46" s="142"/>
      <c r="C46" s="142"/>
      <c r="D46" s="142"/>
      <c r="E46" s="142"/>
      <c r="F46" s="142"/>
      <c r="G46" s="142"/>
      <c r="H46" s="142"/>
      <c r="I46" s="143"/>
    </row>
    <row r="47" spans="1:11" x14ac:dyDescent="0.2">
      <c r="A47" s="141"/>
      <c r="B47" s="142"/>
      <c r="C47" s="142"/>
      <c r="D47" s="142"/>
      <c r="E47" s="142"/>
      <c r="F47" s="142"/>
      <c r="G47" s="142"/>
      <c r="H47" s="142"/>
      <c r="I47" s="143"/>
    </row>
    <row r="48" spans="1:11" x14ac:dyDescent="0.2">
      <c r="A48" s="141"/>
      <c r="B48" s="142"/>
      <c r="C48" s="142"/>
      <c r="D48" s="142"/>
      <c r="E48" s="142"/>
      <c r="F48" s="142"/>
      <c r="G48" s="142"/>
      <c r="H48" s="142"/>
      <c r="I48" s="143"/>
    </row>
    <row r="49" spans="1:11" x14ac:dyDescent="0.2">
      <c r="A49" s="141"/>
      <c r="B49" s="142"/>
      <c r="C49" s="142"/>
      <c r="D49" s="142"/>
      <c r="E49" s="142"/>
      <c r="F49" s="142"/>
      <c r="G49" s="142"/>
      <c r="H49" s="142"/>
      <c r="I49" s="143"/>
    </row>
    <row r="50" spans="1:11" x14ac:dyDescent="0.2">
      <c r="A50" s="141"/>
      <c r="B50" s="142"/>
      <c r="C50" s="142"/>
      <c r="D50" s="142"/>
      <c r="E50" s="142"/>
      <c r="F50" s="142"/>
      <c r="G50" s="142"/>
      <c r="H50" s="142"/>
      <c r="I50" s="143"/>
    </row>
    <row r="51" spans="1:11" x14ac:dyDescent="0.2">
      <c r="A51" s="141"/>
      <c r="B51" s="142"/>
      <c r="C51" s="142"/>
      <c r="D51" s="142"/>
      <c r="E51" s="142"/>
      <c r="F51" s="142"/>
      <c r="G51" s="142"/>
      <c r="H51" s="142"/>
      <c r="I51" s="143"/>
    </row>
    <row r="52" spans="1:11" x14ac:dyDescent="0.2">
      <c r="A52" s="141"/>
      <c r="B52" s="142"/>
      <c r="C52" s="142"/>
      <c r="D52" s="142"/>
      <c r="E52" s="142"/>
      <c r="F52" s="142"/>
      <c r="G52" s="142"/>
      <c r="H52" s="142"/>
      <c r="I52" s="143"/>
    </row>
    <row r="53" spans="1:11" ht="16.5" thickBot="1" x14ac:dyDescent="0.25">
      <c r="A53" s="144" t="s">
        <v>30</v>
      </c>
      <c r="B53" s="145"/>
      <c r="C53" s="145"/>
      <c r="D53" s="145"/>
      <c r="E53" s="145"/>
      <c r="F53" s="145"/>
      <c r="G53" s="145"/>
      <c r="H53" s="145"/>
      <c r="I53" s="146"/>
      <c r="K53" s="8"/>
    </row>
  </sheetData>
  <mergeCells count="34">
    <mergeCell ref="A34:I34"/>
    <mergeCell ref="A38:I52"/>
    <mergeCell ref="A53:I53"/>
    <mergeCell ref="A33:I33"/>
    <mergeCell ref="B28:I28"/>
    <mergeCell ref="A29:I29"/>
    <mergeCell ref="A30:I30"/>
    <mergeCell ref="A31:I31"/>
    <mergeCell ref="A32:I32"/>
    <mergeCell ref="A23:A27"/>
    <mergeCell ref="B23:I27"/>
    <mergeCell ref="B12:H12"/>
    <mergeCell ref="B13:H13"/>
    <mergeCell ref="B14:H14"/>
    <mergeCell ref="B15:I15"/>
    <mergeCell ref="B16:H16"/>
    <mergeCell ref="B17:H17"/>
    <mergeCell ref="B18:H18"/>
    <mergeCell ref="B19:H19"/>
    <mergeCell ref="A20:H20"/>
    <mergeCell ref="A21:I21"/>
    <mergeCell ref="A22:H22"/>
    <mergeCell ref="B11:H11"/>
    <mergeCell ref="A1:I1"/>
    <mergeCell ref="A2:I2"/>
    <mergeCell ref="B3:H3"/>
    <mergeCell ref="B4:H4"/>
    <mergeCell ref="I4:I5"/>
    <mergeCell ref="B5:H5"/>
    <mergeCell ref="A6:I6"/>
    <mergeCell ref="B7:I7"/>
    <mergeCell ref="B8:H8"/>
    <mergeCell ref="B9:H9"/>
    <mergeCell ref="B10:H10"/>
  </mergeCells>
  <pageMargins left="0.51181102362204722" right="0.51181102362204722" top="0.78740157480314965" bottom="0.78740157480314965" header="0.31496062992125984" footer="0.31496062992125984"/>
  <pageSetup paperSize="9" scale="86" orientation="portrait" r:id="rId1"/>
  <headerFooter>
    <oddFooter>&amp;CEngenheiro Civil
Max Nazaro Pereira Nantes
CREA/MS 68163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ORÇAMENTO</vt:lpstr>
      <vt:lpstr>MEMÓRIA DE CÁLCULO</vt:lpstr>
      <vt:lpstr>CRONOGRAMA</vt:lpstr>
      <vt:lpstr>CPU'S</vt:lpstr>
      <vt:lpstr>BDI DES</vt:lpstr>
      <vt:lpstr>'MEMÓRIA DE CÁLCULO'!Area_de_impressao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Usuário do Windows</cp:lastModifiedBy>
  <cp:revision>0</cp:revision>
  <cp:lastPrinted>2023-02-16T18:26:42Z</cp:lastPrinted>
  <dcterms:created xsi:type="dcterms:W3CDTF">2022-06-06T14:14:33Z</dcterms:created>
  <dcterms:modified xsi:type="dcterms:W3CDTF">2023-02-16T18:27:42Z</dcterms:modified>
</cp:coreProperties>
</file>