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AÇAS MUNICIPAIS 2021\PRAÇA da SÃO BENTO\"/>
    </mc:Choice>
  </mc:AlternateContent>
  <bookViews>
    <workbookView xWindow="0" yWindow="0" windowWidth="28800" windowHeight="12435"/>
  </bookViews>
  <sheets>
    <sheet name="Orçamento Sintético" sheetId="1" r:id="rId1"/>
    <sheet name="cronograma" sheetId="2" r:id="rId2"/>
    <sheet name="BDI" sheetId="3" r:id="rId3"/>
  </sheets>
  <definedNames>
    <definedName name="_xlnm.Print_Area" localSheetId="2">BDI!$A$1:$I$48</definedName>
  </definedNames>
  <calcPr calcId="152511"/>
</workbook>
</file>

<file path=xl/calcChain.xml><?xml version="1.0" encoding="utf-8"?>
<calcChain xmlns="http://schemas.openxmlformats.org/spreadsheetml/2006/main">
  <c r="I21" i="3" l="1"/>
  <c r="I14" i="3" s="1"/>
  <c r="I23" i="3" s="1"/>
  <c r="I4" i="3" s="1"/>
  <c r="H143" i="1"/>
  <c r="I143" i="1" s="1"/>
  <c r="H142" i="1"/>
  <c r="I142" i="1" s="1"/>
  <c r="H125" i="1"/>
  <c r="H140" i="1"/>
  <c r="I140" i="1" s="1"/>
  <c r="H139" i="1"/>
  <c r="I139" i="1" s="1"/>
  <c r="I138" i="1"/>
  <c r="H138" i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I125" i="1"/>
  <c r="H123" i="1"/>
  <c r="I123" i="1" s="1"/>
  <c r="H122" i="1"/>
  <c r="I122" i="1" s="1"/>
  <c r="H121" i="1"/>
  <c r="I121" i="1" s="1"/>
  <c r="H120" i="1"/>
  <c r="I120" i="1" s="1"/>
  <c r="I119" i="1"/>
  <c r="H119" i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09" i="1"/>
  <c r="I109" i="1" s="1"/>
  <c r="H108" i="1"/>
  <c r="I108" i="1" s="1"/>
  <c r="H107" i="1"/>
  <c r="I107" i="1" s="1"/>
  <c r="H106" i="1"/>
  <c r="I106" i="1" s="1"/>
  <c r="H104" i="1"/>
  <c r="I104" i="1" s="1"/>
  <c r="H102" i="1"/>
  <c r="I102" i="1" s="1"/>
  <c r="I101" i="1"/>
  <c r="H101" i="1"/>
  <c r="H100" i="1"/>
  <c r="I100" i="1" s="1"/>
  <c r="H99" i="1"/>
  <c r="I99" i="1" s="1"/>
  <c r="I98" i="1"/>
  <c r="H98" i="1"/>
  <c r="H97" i="1"/>
  <c r="I97" i="1" s="1"/>
  <c r="H96" i="1"/>
  <c r="I96" i="1" s="1"/>
  <c r="H95" i="1"/>
  <c r="I95" i="1" s="1"/>
  <c r="H94" i="1"/>
  <c r="I94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2" i="1"/>
  <c r="I82" i="1" s="1"/>
  <c r="H81" i="1"/>
  <c r="I81" i="1" s="1"/>
  <c r="H80" i="1"/>
  <c r="I80" i="1" s="1"/>
  <c r="I79" i="1"/>
  <c r="H79" i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2" i="1"/>
  <c r="I62" i="1" s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7" i="1"/>
  <c r="I7" i="1" s="1"/>
  <c r="H6" i="1"/>
  <c r="I6" i="1" s="1"/>
  <c r="I8" i="1" l="1"/>
  <c r="I5" i="1"/>
  <c r="I63" i="1"/>
  <c r="I72" i="1"/>
  <c r="I31" i="1"/>
  <c r="I47" i="1"/>
  <c r="I83" i="1"/>
  <c r="I21" i="1"/>
  <c r="I141" i="1"/>
  <c r="I124" i="1"/>
  <c r="I118" i="1"/>
  <c r="I110" i="1"/>
  <c r="I105" i="1"/>
  <c r="I103" i="1"/>
  <c r="I93" i="1"/>
  <c r="H147" i="1" l="1"/>
  <c r="J137" i="1" s="1"/>
  <c r="J54" i="1"/>
  <c r="J132" i="1"/>
  <c r="J29" i="1"/>
  <c r="J95" i="1"/>
  <c r="J128" i="1"/>
  <c r="J53" i="1"/>
  <c r="J64" i="1"/>
  <c r="J28" i="1"/>
  <c r="J117" i="1"/>
  <c r="J33" i="1"/>
  <c r="J76" i="1"/>
  <c r="J14" i="1"/>
  <c r="J68" i="1"/>
  <c r="J102" i="1"/>
  <c r="J15" i="1"/>
  <c r="J65" i="1"/>
  <c r="J108" i="1"/>
  <c r="J104" i="1"/>
  <c r="J103" i="1" s="1"/>
  <c r="J135" i="1"/>
  <c r="J70" i="1"/>
  <c r="J34" i="1"/>
  <c r="J84" i="1"/>
  <c r="J7" i="1"/>
  <c r="J90" i="1"/>
  <c r="J18" i="1"/>
  <c r="J115" i="1"/>
  <c r="J81" i="1"/>
  <c r="J45" i="1"/>
  <c r="J106" i="1"/>
  <c r="J136" i="1"/>
  <c r="J42" i="1"/>
  <c r="J126" i="1"/>
  <c r="J107" i="1"/>
  <c r="J82" i="1"/>
  <c r="J85" i="1" l="1"/>
  <c r="J60" i="1"/>
  <c r="J77" i="1"/>
  <c r="J30" i="1"/>
  <c r="J74" i="1"/>
  <c r="J43" i="1"/>
  <c r="J109" i="1"/>
  <c r="J105" i="1" s="1"/>
  <c r="J138" i="1"/>
  <c r="J51" i="1"/>
  <c r="J6" i="1"/>
  <c r="J79" i="1"/>
  <c r="J139" i="1"/>
  <c r="J35" i="1"/>
  <c r="J100" i="1"/>
  <c r="J119" i="1"/>
  <c r="J87" i="1"/>
  <c r="J133" i="1"/>
  <c r="J50" i="1"/>
  <c r="J71" i="1"/>
  <c r="J127" i="1"/>
  <c r="J39" i="1"/>
  <c r="J66" i="1"/>
  <c r="J125" i="1"/>
  <c r="J124" i="1" s="1"/>
  <c r="J24" i="1"/>
  <c r="J97" i="1"/>
  <c r="J129" i="1"/>
  <c r="J78" i="1"/>
  <c r="J38" i="1"/>
  <c r="J131" i="1"/>
  <c r="J94" i="1"/>
  <c r="J41" i="1"/>
  <c r="J31" i="1" s="1"/>
  <c r="J143" i="1"/>
  <c r="J120" i="1"/>
  <c r="J96" i="1"/>
  <c r="J40" i="1"/>
  <c r="J17" i="1"/>
  <c r="J22" i="1"/>
  <c r="J21" i="1" s="1"/>
  <c r="J13" i="1"/>
  <c r="J12" i="1"/>
  <c r="J89" i="1"/>
  <c r="J111" i="1"/>
  <c r="J134" i="1"/>
  <c r="J27" i="1"/>
  <c r="J98" i="1"/>
  <c r="J52" i="1"/>
  <c r="J16" i="1"/>
  <c r="J57" i="1"/>
  <c r="J91" i="1"/>
  <c r="J75" i="1"/>
  <c r="J112" i="1"/>
  <c r="J56" i="1"/>
  <c r="J55" i="1" s="1"/>
  <c r="J32" i="1"/>
  <c r="J92" i="1"/>
  <c r="J25" i="1"/>
  <c r="J80" i="1"/>
  <c r="J121" i="1"/>
  <c r="J5" i="1"/>
  <c r="J46" i="1"/>
  <c r="J88" i="1"/>
  <c r="J122" i="1"/>
  <c r="J86" i="1"/>
  <c r="J23" i="1"/>
  <c r="J99" i="1"/>
  <c r="J73" i="1"/>
  <c r="J72" i="1" s="1"/>
  <c r="J44" i="1"/>
  <c r="J62" i="1"/>
  <c r="J61" i="1" s="1"/>
  <c r="J130" i="1"/>
  <c r="J36" i="1"/>
  <c r="J113" i="1"/>
  <c r="J110" i="1" s="1"/>
  <c r="J49" i="1"/>
  <c r="J47" i="1" s="1"/>
  <c r="J19" i="1"/>
  <c r="J114" i="1"/>
  <c r="J37" i="1"/>
  <c r="J58" i="1"/>
  <c r="J142" i="1"/>
  <c r="J11" i="1"/>
  <c r="J140" i="1"/>
  <c r="J123" i="1"/>
  <c r="J10" i="1"/>
  <c r="J48" i="1"/>
  <c r="J9" i="1"/>
  <c r="J26" i="1"/>
  <c r="J20" i="1"/>
  <c r="J116" i="1"/>
  <c r="J59" i="1"/>
  <c r="J101" i="1"/>
  <c r="J69" i="1"/>
  <c r="J63" i="1" s="1"/>
  <c r="J67" i="1"/>
  <c r="J118" i="1" l="1"/>
  <c r="J141" i="1"/>
  <c r="J8" i="1"/>
  <c r="J83" i="1"/>
</calcChain>
</file>

<file path=xl/sharedStrings.xml><?xml version="1.0" encoding="utf-8"?>
<sst xmlns="http://schemas.openxmlformats.org/spreadsheetml/2006/main" count="2434" uniqueCount="769">
  <si>
    <t>Obra</t>
  </si>
  <si>
    <t>Bancos</t>
  </si>
  <si>
    <t>B.D.I.</t>
  </si>
  <si>
    <t>Encargos Sociais</t>
  </si>
  <si>
    <t>REVITALIZAÇÃO DA PRAÇA SÃO BENTO</t>
  </si>
  <si>
    <t xml:space="preserve">SINAPI - 03/2022 - Mato Grosso do Sul
AGESUL - 06/2021 - Mato Grosso do Sul
</t>
  </si>
  <si>
    <t xml:space="preserve"> 28,67%</t>
  </si>
  <si>
    <t>Desonerado: 
Horista:  91,21%
Mensalista:  51,28%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</si>
  <si>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</si>
  <si>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</si>
  <si>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</si>
  <si>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</si>
  <si>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</si>
  <si>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</si>
  <si>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</si>
  <si>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</si>
  <si>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</si>
  <si>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</si>
  <si>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</si>
  <si>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</si>
  <si>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LOCAL</t>
  </si>
  <si>
    <t xml:space="preserve"> 1.1 </t>
  </si>
  <si>
    <t xml:space="preserve"> 90777 </t>
  </si>
  <si>
    <t>SINAPI</t>
  </si>
  <si>
    <t>ENGENHEIRO CIVIL DE OBRA JUNIOR COM ENCARGOS COMPLEMENTARES</t>
  </si>
  <si>
    <t>H</t>
  </si>
  <si>
    <t xml:space="preserve"> 1.3 </t>
  </si>
  <si>
    <t xml:space="preserve"> 90780 </t>
  </si>
  <si>
    <t>MESTRE DE OBRAS COM ENCARGOS COMPLEMENTARES</t>
  </si>
  <si>
    <t xml:space="preserve"> 2 </t>
  </si>
  <si>
    <t>SERVIÇOS PRELIMINARES</t>
  </si>
  <si>
    <t xml:space="preserve"> 2.1 </t>
  </si>
  <si>
    <t xml:space="preserve"> 93210 </t>
  </si>
  <si>
    <t>EXECUÇÃO DE REFEITÓRIO EM CANTEIRO DE OBRA EM CHAPA DE MADEIRA COMPENSADA, NÃO INCLUSO MOBILIÁRIO E EQUIPAMENTOS. AF_02/2016</t>
  </si>
  <si>
    <t>m²</t>
  </si>
  <si>
    <t xml:space="preserve"> 2.2 </t>
  </si>
  <si>
    <t xml:space="preserve"> 74209/001 </t>
  </si>
  <si>
    <t>Próprio</t>
  </si>
  <si>
    <t>Placa de obra em chapa de aço galvanizado (2,0 x 5,0)m</t>
  </si>
  <si>
    <t xml:space="preserve"> 2.3 </t>
  </si>
  <si>
    <t xml:space="preserve"> 73822/002 </t>
  </si>
  <si>
    <t>LIMPEZA MECANIZADA DE TERRENO COM REMOCAO DE CAMADA VEGETAL, UTILIZANDO MOTONIVELADORA</t>
  </si>
  <si>
    <t xml:space="preserve"> 97621 </t>
  </si>
  <si>
    <t>DEMOLIÇÃO DE ALVENARIA DE BLOCO FURADO, DE FORMA MANUAL, COM REAPROVEITAMENTO. AF_12/2017</t>
  </si>
  <si>
    <t>m³</t>
  </si>
  <si>
    <t xml:space="preserve"> 97661 </t>
  </si>
  <si>
    <t>REMOÇÃO DE CABOS ELÉTRICOS, DE FORMA MANUAL, SEM REAPROVEITAMENTO. AF_12/2017</t>
  </si>
  <si>
    <t>M</t>
  </si>
  <si>
    <t xml:space="preserve"> 022537 </t>
  </si>
  <si>
    <t>REMOÇÃO DE PISO MECANIZADA</t>
  </si>
  <si>
    <t>M²</t>
  </si>
  <si>
    <t xml:space="preserve"> 2.4 </t>
  </si>
  <si>
    <t xml:space="preserve"> 99059 </t>
  </si>
  <si>
    <t>LOCACAO CONVENCIONAL DE OBRA, UTILIZANDO GABARITO DE TÁBUAS CORRIDAS PONTALETADAS A CADA 2,00M -  2 UTILIZAÇÕES. AF_10/2018</t>
  </si>
  <si>
    <t xml:space="preserve"> 97628 </t>
  </si>
  <si>
    <t>DEMOLIÇÃO DE LAJES, DE FORMA MANUAL, SEM REAPROVEITAMENTO. AF_12/2017</t>
  </si>
  <si>
    <t xml:space="preserve"> 2.5 </t>
  </si>
  <si>
    <t xml:space="preserve"> 97914 </t>
  </si>
  <si>
    <t>TRANSPORTE COM CAMINHÃO BASCULANTE DE 6 M³, EM VIA URBANA PAVIMENTADA, DMT ATÉ 30 KM (UNIDADE: M3XKM). AF_07/2020</t>
  </si>
  <si>
    <t>M3XKM</t>
  </si>
  <si>
    <t xml:space="preserve"> 98530 </t>
  </si>
  <si>
    <t>CORTE RASO E RECORTE DE ÁRVORE COM DIÂMETRO DE TRONCO MAIOR OU IGUAL A 0,40 M E MENOR QUE 0,60 M.AF_05/2018</t>
  </si>
  <si>
    <t>UN</t>
  </si>
  <si>
    <t xml:space="preserve"> 2.6 </t>
  </si>
  <si>
    <t xml:space="preserve"> 98528 </t>
  </si>
  <si>
    <t>REMOÇÃO DE RAÍZES REMANESCENTES DE TRONCO DE ÁRVORE COM DIÂMETRO MAIOR OU IGUAL A 0,60 M.AF_05/2018</t>
  </si>
  <si>
    <t xml:space="preserve"> 2.7 </t>
  </si>
  <si>
    <t xml:space="preserve"> 022534 </t>
  </si>
  <si>
    <t>Remoção de quadro de distribuição, chamada ou caixa de passagem</t>
  </si>
  <si>
    <t xml:space="preserve"> 3 </t>
  </si>
  <si>
    <t>QUADRA DE AREIA (VÔLEI E BEACH TENNIS)</t>
  </si>
  <si>
    <t xml:space="preserve"> 3.1 </t>
  </si>
  <si>
    <t xml:space="preserve"> 98522 </t>
  </si>
  <si>
    <t>ALAMBRADO EM MOURÕES DE CONCRETO, COM TELA DE ARAME GALVANIZADO (INCLUSIVE MURETA EM CONCRETO). AF_05/2018</t>
  </si>
  <si>
    <t xml:space="preserve"> 3.6 </t>
  </si>
  <si>
    <t xml:space="preserve"> 95626 </t>
  </si>
  <si>
    <t>APLICAÇÃO MANUAL DE TINTA LÁTEX ACRÍLICA EM PAREDE EXTERNAS DE CASAS, DUAS DEMÃOS. AF_11/2016</t>
  </si>
  <si>
    <t xml:space="preserve"> 022526 </t>
  </si>
  <si>
    <t>REFLETOR DE LED</t>
  </si>
  <si>
    <t>UND</t>
  </si>
  <si>
    <t xml:space="preserve"> 00000366 </t>
  </si>
  <si>
    <t>AREIA FINA - POSTO JAZIDA/FORNECEDOR (RETIRADO NA JAZIDA, SEM TRANSPORTE)</t>
  </si>
  <si>
    <t xml:space="preserve"> 00000944 </t>
  </si>
  <si>
    <t>FIO DE COBRE, SOLIDO, CLASSE 1, ISOLACAO EM PVC/A, ANTICHAMA BWF-B, 450/750V, SECAO NOMINAL 4 MM2</t>
  </si>
  <si>
    <t xml:space="preserve"> 3.8 </t>
  </si>
  <si>
    <t xml:space="preserve"> 94965 </t>
  </si>
  <si>
    <t>CONCRETO FCK = 25MPA, TRAÇO 1:2,3:2,7 (EM MASSA SECA DE CIMENTO/ AREIA MÉDIA/ BRITA 1) - PREPARO MECÂNICO COM BETONEIRA 400 L. AF_05/2021</t>
  </si>
  <si>
    <t xml:space="preserve"> 3.9 </t>
  </si>
  <si>
    <t xml:space="preserve"> 87561 </t>
  </si>
  <si>
    <t>MASSA ÚNICA, PARA RECEBIMENTO DE PINTURA OU CERÂMICA, EM ARGAMASSA INDUSTRIALIZADA, PREPARO MECÂNICO, APLICADO COM EQUIPAMENTO DE MISTURA E PROJEÇÃO DE 1,5 M3/H DE ARGAMASSA EM FACES INTERNAS DE PAREDES, ESPESSURA DE 10MM, SEM EXECUÇÃO DE TALISCAS. AF_06/2014</t>
  </si>
  <si>
    <t xml:space="preserve"> 3.10 </t>
  </si>
  <si>
    <t xml:space="preserve"> 91603 </t>
  </si>
  <si>
    <t>ARMAÇÃO DO SISTEMA DE PAREDES DE CONCRETO, EXECUTADA COMO REFORÇO, VERGALHÃO DE 10,0 MM DE DIÂMETRO. AF_06/2019</t>
  </si>
  <si>
    <t>KG</t>
  </si>
  <si>
    <t xml:space="preserve"> 3.11 </t>
  </si>
  <si>
    <t xml:space="preserve"> 00025399 </t>
  </si>
  <si>
    <t>CONJUNTO PARA QUADRA DE  VOLEI COM POSTES EM TUBO DE ACO GALVANIZADO 3", H = *255* CM, PINTURA EM TINTA ESMALTE SINTETICO, REDE DE NYLON COM 2 MM, MALHA 10 X 10 CM E ANTENAS OFICIAIS EM FIBRA DE VIDRO</t>
  </si>
  <si>
    <t xml:space="preserve"> 4 </t>
  </si>
  <si>
    <t>PLAYGROUND</t>
  </si>
  <si>
    <t xml:space="preserve"> 4.2 </t>
  </si>
  <si>
    <t xml:space="preserve"> 97089 </t>
  </si>
  <si>
    <t>ARMAÇÃO PARA EXECUÇÃO DE RADIER, PISO DE CONCRETO OU LAJE SOBRE SOLO, COM USO DE TELA Q-113. AF_09/2021</t>
  </si>
  <si>
    <t xml:space="preserve"> 4.4 </t>
  </si>
  <si>
    <t xml:space="preserve"> 4.5 </t>
  </si>
  <si>
    <t xml:space="preserve"> 102364 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</si>
  <si>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</si>
  <si>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 xml:space="preserve"> 4.7 </t>
  </si>
  <si>
    <t xml:space="preserve"> 94216 </t>
  </si>
  <si>
    <t>TELHAMENTO COM TELHA METÁLICA TERMOACÚSTICA E = 30 MM, COM ATÉ 2 ÁGUAS, INCLUSO IÇAMENTO. AF_07/2019</t>
  </si>
  <si>
    <t xml:space="preserve"> 100729 </t>
  </si>
  <si>
    <t>PINTURA COM TINTA EPOXÍDICA DE ACABAMENTO PULVERIZADA SOBRE PERFIL METÁLICO EXECUTADO EM FÁBRICA (POR DEMÃO). AF_01/2020_P</t>
  </si>
  <si>
    <t xml:space="preserve"> 4.8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</si>
  <si>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</si>
  <si>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</si>
  <si>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100919 </t>
  </si>
  <si>
    <t>LÂMPADA FLUORESCENTE ESPIRAL BRANCA 45 W, BASE E27 - FORNECIMENTO E INSTALAÇÃO. AF_02/2020</t>
  </si>
  <si>
    <t xml:space="preserve"> 97595 </t>
  </si>
  <si>
    <t>SENSOR DE PRESENÇA COM FOTOCÉLULA, FIXAÇÃO EM PAREDE - FORNECIMENTO E INSTALAÇÃO. AF_02/2020</t>
  </si>
  <si>
    <t xml:space="preserve"> 4.9 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</si>
  <si>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</si>
  <si>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</si>
  <si>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73865/001 </t>
  </si>
  <si>
    <t>FUNDO PREPARADOR PRIMER A BASE DE EPOXI, PARA ESTRUTURA METALICA, UMA DEMAO, ESPESSURA DE 25 MICRA.</t>
  </si>
  <si>
    <t xml:space="preserve"> 91927 </t>
  </si>
  <si>
    <t>CABO DE COBRE FLEXÍVEL ISOLADO, 2,5 MM², ANTI-CHAMA 0,6/1,0 KV, PARA CIRCUITOS TERMINAIS - FORNECIMENTO E INSTALAÇÃO. AF_12/2015</t>
  </si>
  <si>
    <t xml:space="preserve"> 4.10 </t>
  </si>
  <si>
    <t xml:space="preserve"> 00000007 </t>
  </si>
  <si>
    <t>GRAMA SINTETICA</t>
  </si>
  <si>
    <t xml:space="preserve"> 4.11 </t>
  </si>
  <si>
    <t xml:space="preserve"> 022527 </t>
  </si>
  <si>
    <t>REMOÇÃO DE PINTURA</t>
  </si>
  <si>
    <t xml:space="preserve"> 4.12 </t>
  </si>
  <si>
    <t xml:space="preserve"> 00000008 </t>
  </si>
  <si>
    <t>PLAYGROUND BRINQUEDO</t>
  </si>
  <si>
    <t xml:space="preserve"> 5 </t>
  </si>
  <si>
    <t>BANCOS DE CONCRETO</t>
  </si>
  <si>
    <t xml:space="preserve"> 5.1 </t>
  </si>
  <si>
    <t xml:space="preserve"> 5.2 </t>
  </si>
  <si>
    <t xml:space="preserve"> 94972 </t>
  </si>
  <si>
    <t>CONCRETO FCK = 30MPA, TRAÇO 1:2,1:2,5 (EM MASSA SECA DE CIMENTO/ AREIA MÉDIA/ BRITA 1) - PREPARO MECÂNICO COM BETONEIRA 600 L. AF_05/2021</t>
  </si>
  <si>
    <t xml:space="preserve"> 102227 </t>
  </si>
  <si>
    <t>PINTURA TINTA DE ACABAMENTO (PIGMENTADA) A ÓLEO EM MADEIRA, 3 DEMÃOS. AF_01/2021</t>
  </si>
  <si>
    <t xml:space="preserve"> 5.3 </t>
  </si>
  <si>
    <t xml:space="preserve"> 00043054 </t>
  </si>
  <si>
    <t>ACO CA-25, 10,0 MM, OU 12,5 MM, OU 16,0 MM, OU 20,0 MM, OU 25,0 MM, VERGALHAO</t>
  </si>
  <si>
    <t xml:space="preserve"> 5.4 </t>
  </si>
  <si>
    <t xml:space="preserve"> 00043058 </t>
  </si>
  <si>
    <t>ACO CA-50, 10,0 MM, OU 12,5 MM, OU 16,0 MM, OU 20,0 MM, DOBRADO E CORTADO</t>
  </si>
  <si>
    <t xml:space="preserve"> 5.5 </t>
  </si>
  <si>
    <t xml:space="preserve"> 00034449 </t>
  </si>
  <si>
    <t>ACO CA-50, 6,3 MM, DOBRADO E CORTADO</t>
  </si>
  <si>
    <t xml:space="preserve"> 5.6 </t>
  </si>
  <si>
    <t xml:space="preserve"> 97097 </t>
  </si>
  <si>
    <t>ACABAMENTO POLIDO PARA PISO DE CONCRETO ARMADO OU LAJE SOBRE SOLO DE ALTA RESISTÊNCIA. AF_09/2021</t>
  </si>
  <si>
    <t xml:space="preserve"> 6 </t>
  </si>
  <si>
    <t>PISTA DE PUMP TRACK</t>
  </si>
  <si>
    <t xml:space="preserve"> 6.2 </t>
  </si>
  <si>
    <t xml:space="preserve"> 94319 </t>
  </si>
  <si>
    <t>ATERRO MANUAL DE VALAS COM SOLO ARGILO-ARENOSO E COMPACTAÇÃO MECANIZADA. AF_05/2016</t>
  </si>
  <si>
    <t xml:space="preserve"> 6.3 </t>
  </si>
  <si>
    <t xml:space="preserve"> 00004721 </t>
  </si>
  <si>
    <t>PEDRA BRITADA N. 1 (9,5 a 19 MM) POSTO PEDREIRA/FORNECEDOR, SEM FRETE</t>
  </si>
  <si>
    <t xml:space="preserve"> 6.4 </t>
  </si>
  <si>
    <t xml:space="preserve"> 6.5 </t>
  </si>
  <si>
    <t xml:space="preserve"> 97593 </t>
  </si>
  <si>
    <t>LUMINÁRIA TIPO SPOT, DE SOBREPOR, COM 1 LÂMPADA FLUORESCENTE DE 15 W, SEM REATOR - FORNECIMENTO E INSTALAÇÃO. AF_02/2020</t>
  </si>
  <si>
    <t xml:space="preserve"> 7 </t>
  </si>
  <si>
    <t>CALISTENIA</t>
  </si>
  <si>
    <t xml:space="preserve"> 7.1 </t>
  </si>
  <si>
    <t xml:space="preserve"> 00000006 </t>
  </si>
  <si>
    <t>MILTI ESTAÇÃO DE CALISTENIA TREINO DE ACADEMIA FITNESS SAÚDE FLEX</t>
  </si>
  <si>
    <t xml:space="preserve"> 7.2 </t>
  </si>
  <si>
    <t>ACADEMIA AO AR LIVRE</t>
  </si>
  <si>
    <t xml:space="preserve"> 7.2.1 </t>
  </si>
  <si>
    <t xml:space="preserve"> 103206 </t>
  </si>
  <si>
    <t>INSTALAÇÃO DE ALONGADOR COM TRÊS ALTURAS, EM TUBO DE AÇO CARBONO - EQUIPAMENTO DE GINÁSTICA PARA ACADEMIA AO AR LIVRE / ACADEMIA DA TERCEIRA IDADE - ATI, INSTALADO SOBRE PISO DE CONCRETO EXISTENTE. AF_10/2021</t>
  </si>
  <si>
    <t xml:space="preserve"> 7.2.2 </t>
  </si>
  <si>
    <t xml:space="preserve"> 103185 </t>
  </si>
  <si>
    <t>INSTALAÇÃO DE ESQUI TRIPLO, EM TUBO DE AÇO CARBONO - EQUIPAMENTO DE GINÁSTICA PARA ACADEMIA AO AR LIVRE / ACADEMIA DA TERCEIRA IDADE - ATI, INSTALADO SOBRE PISO DE CONCRETO EXISTENTE. AF_10/2021</t>
  </si>
  <si>
    <t xml:space="preserve"> 7.2.3 </t>
  </si>
  <si>
    <t xml:space="preserve"> 103188 </t>
  </si>
  <si>
    <t>INSTALAÇÃO DE SIMULADOR DE CAVALGADA TRIPLO, EM TUBO DE AÇO CARBONO - EQUIPAMENTO DE GINÁSTICA PARA ACADEMIA AO AR LIVRE / ACADEMIA DA TERCEIRA IDADE - ATI, INSTALADO SOBRE PISO DE CONCRETO EXISTENTE. AF_10/2021</t>
  </si>
  <si>
    <t xml:space="preserve"> 7.2.4 </t>
  </si>
  <si>
    <t xml:space="preserve"> 103193 </t>
  </si>
  <si>
    <t>INSTALAÇÃO DE ROTAÇÃO VERTICAL DUPLO, EM TUBO DE AÇO CARBONO - EQUIPAMENTO DE GINÁSTICA PARA ACADEMIA AO AR LIVRE / ACADEMIA DA TERCEIRA IDADE - ATI, INSTALADO SOBRE SOLO. AF_10/2021</t>
  </si>
  <si>
    <t xml:space="preserve"> 7.2.5 </t>
  </si>
  <si>
    <t xml:space="preserve"> 103209 </t>
  </si>
  <si>
    <t>INSTALAÇÃO DE SURF DUPLO, EM TUBO DE AÇO CARBONO - EQUIPAMENTO DE GINÁSTICA PARA ACADEMIA AO AR LIVRE / ACADEMIA DA TERCEIRA IDADE - ATI, INSTALADO SOBRE PISO DE CONCRETO EXISTENTE. AF_10/2021</t>
  </si>
  <si>
    <t xml:space="preserve"> 7.2.6 </t>
  </si>
  <si>
    <t xml:space="preserve"> 103210 </t>
  </si>
  <si>
    <t>INSTALAÇÃO DE PLACA ORIENTATIVA SOBRE EXERCÍCIOS, 2,00M X 1,00M, EM TUBO DE AÇO CARBONO - PARA ACADEMIA AO AR LIVRE / ACADEMIA DA TERCEIRA IDADE - ATI, INSTALADO SOBRE PISO DE CONCRETO EXISTENTE. AF_10/2021</t>
  </si>
  <si>
    <t xml:space="preserve"> 7.2.7 </t>
  </si>
  <si>
    <t xml:space="preserve"> 103189 </t>
  </si>
  <si>
    <t>INSTALAÇÃO DE SIMULADOR DE REMO INDIVIDUAL, EM TUBO DE AÇO CARBONO - EQUIPAMENTO DE GINÁSTICA PARA ACADEMIA AO AR LIVRE / ACADEMIA DA TERCEIRA IDADE - ATI, INSTALADO SOBRE PISO DE CONCRETO EXISTENTE. AF_10/2021</t>
  </si>
  <si>
    <t xml:space="preserve"> 7.2.8 </t>
  </si>
  <si>
    <t xml:space="preserve"> 103186 </t>
  </si>
  <si>
    <t>INSTALAÇÃO DE MULTIEXERCITADOR COM SEIS FUNÇÕES, EM TUBO DE AÇO CARBONO - EQUIPAMENTO DE GINÁSTICA PARA ACADEMIA AO AR LIVRE / ACADEMIA DA TERCEIRA IDADE - ATI, INSTALADO SOBRE PISO DE CONCRETO EXISTENTE. AF_10/2021</t>
  </si>
  <si>
    <t xml:space="preserve"> 8 </t>
  </si>
  <si>
    <t>PAISAGISMO</t>
  </si>
  <si>
    <t xml:space="preserve"> 8.1 </t>
  </si>
  <si>
    <t xml:space="preserve"> 98509 </t>
  </si>
  <si>
    <t>PLANTIO DE ARBUSTO OU  CERCA VIVA. AF_05/2018</t>
  </si>
  <si>
    <t xml:space="preserve"> 8.2 </t>
  </si>
  <si>
    <t xml:space="preserve"> 86916 </t>
  </si>
  <si>
    <t>TORNEIRA PLÁSTICA 3/4 PARA TANQUE - FORNECIMENTO E INSTALAÇÃO. AF_01/2020</t>
  </si>
  <si>
    <t xml:space="preserve"> 98520 </t>
  </si>
  <si>
    <t>APLICAÇÃO DE ADUBO EM SOLO. AF_05/2018</t>
  </si>
  <si>
    <t xml:space="preserve"> 8.3 </t>
  </si>
  <si>
    <t xml:space="preserve"> 89576 </t>
  </si>
  <si>
    <t>TUBO PVC, SÉRIE R, ÁGUA PLUVIAL, DN 75 MM, FORNECIDO E INSTALADO EM CONDUTORES VERTICAIS DE ÁGUAS PLUVIAIS. AF_12/2014</t>
  </si>
  <si>
    <t xml:space="preserve"> 98516 </t>
  </si>
  <si>
    <t>PLANTIO DE PALMEIRA COM ALTURA DE MUDA MENOR OU IGUAL A 2,00 M. AF_05/2018</t>
  </si>
  <si>
    <t xml:space="preserve"> 8.4 </t>
  </si>
  <si>
    <t xml:space="preserve"> 89508 </t>
  </si>
  <si>
    <t>TUBO PVC, SÉRIE R, ÁGUA PLUVIAL, DN 40 MM, FORNECIDO E INSTALADO EM RAMAL DE ENCAMINHAMENTO. AF_12/2014</t>
  </si>
  <si>
    <t xml:space="preserve"> 8.6 </t>
  </si>
  <si>
    <t xml:space="preserve"> 89630 </t>
  </si>
  <si>
    <t>TE DE REDUÇÃO, PVC, SOLDÁVEL, DN 75MM X 50MM, INSTALADO EM PRUMADA DE ÁGUA - FORNECIMENTO E INSTALAÇÃO. AF_12/2014</t>
  </si>
  <si>
    <t xml:space="preserve"> 89490 </t>
  </si>
  <si>
    <t>CURVA 45 GRAUS, PVC, SOLDÁVEL, DN 25MM, INSTALADO EM PRUMADA DE ÁGUA - FORNECIMENTO E INSTALAÇÃO. AF_12/2014</t>
  </si>
  <si>
    <t xml:space="preserve"> 8.7 </t>
  </si>
  <si>
    <t xml:space="preserve"> 9 </t>
  </si>
  <si>
    <t>PALCO</t>
  </si>
  <si>
    <t xml:space="preserve"> 9.1 </t>
  </si>
  <si>
    <t xml:space="preserve"> 9.3 </t>
  </si>
  <si>
    <t xml:space="preserve"> 00034548 </t>
  </si>
  <si>
    <t>TELA DE ACO SOLDADA GALVANIZADA/ZINCADA PARA ALVENARIA, FIO  D = *1,20 A 1,70* MM, MALHA 15 X 15 MM, (C X L) *50 X 17,5* CM</t>
  </si>
  <si>
    <t xml:space="preserve"> 9.4 </t>
  </si>
  <si>
    <t xml:space="preserve"> 99839 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</si>
  <si>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</si>
  <si>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 xml:space="preserve"> 9.5 </t>
  </si>
  <si>
    <t xml:space="preserve"> 9.6 </t>
  </si>
  <si>
    <t xml:space="preserve"> 9.7 </t>
  </si>
  <si>
    <t xml:space="preserve"> 88485 </t>
  </si>
  <si>
    <t>APLICAÇÃO DE FUNDO SELADOR ACRÍLICO EM PAREDES, UMA DEMÃO. AF_06/2014</t>
  </si>
  <si>
    <t xml:space="preserve"> 9.8 </t>
  </si>
  <si>
    <t xml:space="preserve"> 88497 </t>
  </si>
  <si>
    <t>APLICAÇÃO E LIXAMENTO DE MASSA LÁTEX EM PAREDES, DUAS DEMÃOS. AF_06/2014</t>
  </si>
  <si>
    <t xml:space="preserve"> 9.10 </t>
  </si>
  <si>
    <t xml:space="preserve"> 10 </t>
  </si>
  <si>
    <t>ILUMINAÇÃO</t>
  </si>
  <si>
    <t xml:space="preserve"> 10.1 </t>
  </si>
  <si>
    <t xml:space="preserve"> 10.2 </t>
  </si>
  <si>
    <t xml:space="preserve"> 74130/001 </t>
  </si>
  <si>
    <t>DISJUNTOR TERMOMAGNETICO MONOPOLAR PADRAO NEMA (AMERICANO) 10 A 30A 240V, FORNECIMENTO E INSTALACAO</t>
  </si>
  <si>
    <t xml:space="preserve"> 91928 </t>
  </si>
  <si>
    <t>CABO DE COBRE FLEXÍVEL ISOLADO, 4 MM², ANTI-CHAMA 450/750 V, PARA CIRCUITOS TERMINAIS - FORNECIMENTO E INSTALAÇÃO. AF_12/2015</t>
  </si>
  <si>
    <t xml:space="preserve"> 10.3 </t>
  </si>
  <si>
    <t xml:space="preserve"> 101880 </t>
  </si>
  <si>
    <t>QUADRO DE DISTRIBUIÇÃO DE ENERGIA EM CHAPA DE AÇO GALVANIZADO, DE EMBUTIR, COM BARRAMENTO TRIFÁSICO, PARA 30 DISJUNTORES DIN 150A - FORNECIMENTO E INSTALAÇÃO. AF_10/2020</t>
  </si>
  <si>
    <t xml:space="preserve"> 10.4 </t>
  </si>
  <si>
    <t xml:space="preserve"> 101655 </t>
  </si>
  <si>
    <t>LUMINÁRIA DE LED PARA ILUMINAÇÃO PÚBLICA, DE 51 W ATÉ 67 W - FORNECIMENTO E INSTALAÇÃO. AF_08/2020</t>
  </si>
  <si>
    <t xml:space="preserve"> 10.6 </t>
  </si>
  <si>
    <t xml:space="preserve"> 100622 </t>
  </si>
  <si>
    <t>POSTE DE AÇO CONICO CONTÍNUO CURVO SIMPLES, ENGASTADO, H=9M, INCLUSIVE LUMINÁRIA, SEM LÂMPADA - FORNECIMENTO E INSTALACAO. AF_11/2019</t>
  </si>
  <si>
    <t xml:space="preserve"> 10.7 </t>
  </si>
  <si>
    <t xml:space="preserve"> 83723 </t>
  </si>
  <si>
    <t>VALETA PROT DE CORTE TRAPEZOIDAL 1,00X2,20X0,60M ESP=0,08M CONCR SIMPLES INCL ESCAVACAO MEC ATERRO MANUAL TERRENO FORNEC MAT E REJUNTAMENTO</t>
  </si>
  <si>
    <t xml:space="preserve"> 10.8 </t>
  </si>
  <si>
    <t xml:space="preserve"> 10.9 </t>
  </si>
  <si>
    <t xml:space="preserve"> 98397 </t>
  </si>
  <si>
    <t>PINTURA ANTICORROSIVA DE DUTO METÁLICO. AF_04/2018</t>
  </si>
  <si>
    <t xml:space="preserve"> 12 </t>
  </si>
  <si>
    <t>ACESSIBILIDADE</t>
  </si>
  <si>
    <t xml:space="preserve"> 12.1 </t>
  </si>
  <si>
    <t xml:space="preserve"> 101094 </t>
  </si>
  <si>
    <t>PISO PODOTÁTIL, DIRECIONAL OU ALERTA, ASSENTADO SOBRE ARGAMASSA. AF_05/2020</t>
  </si>
  <si>
    <t xml:space="preserve"> 13 </t>
  </si>
  <si>
    <t>PISO</t>
  </si>
  <si>
    <t xml:space="preserve"> 13.1 </t>
  </si>
  <si>
    <t xml:space="preserve"> 13.2 </t>
  </si>
  <si>
    <t xml:space="preserve"> 13.3 </t>
  </si>
  <si>
    <t xml:space="preserve"> 94266 </t>
  </si>
  <si>
    <t>GUIA (MEIO-FIO) CONCRETO, MOLDADA  IN LOCO  EM TRECHO CURVO COM EXTRUSORA, 15 CM BASE X 30 CM ALTURA. AF_06/2016</t>
  </si>
  <si>
    <t xml:space="preserve"> 13.4 </t>
  </si>
  <si>
    <t xml:space="preserve"> 102498 </t>
  </si>
  <si>
    <t>PINTURA DE MEIO-FIO COM TINTA BRANCA A BASE DE CAL (CAIAÇÃO). AF_05/2021</t>
  </si>
  <si>
    <t xml:space="preserve"> 14 </t>
  </si>
  <si>
    <t>REFORMA DOS BANCOS E MESAS DE CONCRETO</t>
  </si>
  <si>
    <t xml:space="preserve"> 14.1 </t>
  </si>
  <si>
    <t xml:space="preserve"> 102492 </t>
  </si>
  <si>
    <t>PINTURA DE PISO COM TINTA ACRÍLICA, APLICAÇÃO MANUAL, 3 DEMÃOS, INCLUSO FUNDO PREPARADOR. AF_05/2021</t>
  </si>
  <si>
    <t xml:space="preserve"> 14.2 </t>
  </si>
  <si>
    <t xml:space="preserve"> 14.3 </t>
  </si>
  <si>
    <t xml:space="preserve"> 14.4 </t>
  </si>
  <si>
    <t xml:space="preserve"> 14.5 </t>
  </si>
  <si>
    <t xml:space="preserve"> 14.6 </t>
  </si>
  <si>
    <t xml:space="preserve"> 103307 </t>
  </si>
  <si>
    <t>INSTALAÇÃO DE LIXEIRA METÁLICA DUPLA, CAPACIDADE DE 60 L, EM TUBO DE AÇO CARBONO E CESTOS EM CHAPA DE AÇO COM PINTURA ELETROSTÁTICA, SOBRE PISO DE CONCRETO EXISTENTE. AF_11/2021</t>
  </si>
  <si>
    <t xml:space="preserve"> 15 </t>
  </si>
  <si>
    <t>PERGOLADO</t>
  </si>
  <si>
    <t xml:space="preserve"> 15.1 </t>
  </si>
  <si>
    <t xml:space="preserve"> 103314 </t>
  </si>
  <si>
    <t>INSTALAÇÃO DE PERGOLADO DE MADEIRA, EM MAÇARANDUBA, ANGELIM OU EQUIVALENTE DA REGIÃO, FIXADO COM CONCRETO SOBRE PISO DE CONCRETO EXISTENTE. AF_11/2021</t>
  </si>
  <si>
    <t xml:space="preserve"> 15.2 </t>
  </si>
  <si>
    <t xml:space="preserve"> 15.3 </t>
  </si>
  <si>
    <t xml:space="preserve"> 15.4 </t>
  </si>
  <si>
    <t xml:space="preserve"> 15.5 </t>
  </si>
  <si>
    <t xml:space="preserve"> 103304 </t>
  </si>
  <si>
    <t>INSTALAÇÃO DE BANCO METÁLICO COM ENCOSTO, 1,60 M DE COMPRIMENTO, EM TUBO DE AÇO CARBONO COM PINTURA ELETROSTÁTICA, SOBRE PISO DE CONCRETO EXISTENTE. AF_11/2021</t>
  </si>
  <si>
    <t xml:space="preserve"> 16 </t>
  </si>
  <si>
    <t>PONTO DE ONIBUS</t>
  </si>
  <si>
    <t xml:space="preserve"> 16.1 </t>
  </si>
  <si>
    <t xml:space="preserve"> 16.2 </t>
  </si>
  <si>
    <t xml:space="preserve"> 16.3 </t>
  </si>
  <si>
    <t xml:space="preserve"> 102169 </t>
  </si>
  <si>
    <t>INSTALAÇÃO DE VIDRO LISO INCOLOR, E = 10 MM, EM ESQUADRIA DE ALUMÍNIO OU PVC, FIXADO COM BAGUETE. AF_01/2021_P</t>
  </si>
  <si>
    <t xml:space="preserve"> 94229 </t>
  </si>
  <si>
    <t>CALHA EM CHAPA DE AÇO GALVANIZADO NÚMERO 24, DESENVOLVIMENTO DE 100 CM, INCLUSO TRANSPORTE VERTICAL. AF_07/2019</t>
  </si>
  <si>
    <t xml:space="preserve"> 16.4 </t>
  </si>
  <si>
    <t xml:space="preserve"> 96545 </t>
  </si>
  <si>
    <t>ARMAÇÃO DE BLOCO, VIGA BALDRAME OU SAPATA UTILIZANDO AÇO CA-50 DE 8 MM - MONTAGEM. AF_06/2017</t>
  </si>
  <si>
    <t xml:space="preserve"> 16.5 </t>
  </si>
  <si>
    <t xml:space="preserve"> 92343 </t>
  </si>
  <si>
    <t>TUBO DE AÇO GALVANIZADO COM COSTURA, CLASSE MÉDIA, DN 80 (3"), CONEXÃO ROSQUEADA, INSTALADO EM PRUMADAS - FORNECIMENTO E INSTALAÇÃO. AF_10/2020</t>
  </si>
  <si>
    <t xml:space="preserve"> 96527 </t>
  </si>
  <si>
    <t>ESCAVAÇÃO MANUAL DE VALA PARA VIGA BALDRAME (INCLUINDO ESCAVAÇÃO PARA COLOCAÇÃO DE FÔRMAS). AF_06/2017</t>
  </si>
  <si>
    <t xml:space="preserve"> 16.6 </t>
  </si>
  <si>
    <t xml:space="preserve"> 16.7 </t>
  </si>
  <si>
    <t xml:space="preserve"> 022531 </t>
  </si>
  <si>
    <t>(11891) - Estrutura metálica galvanizada, revestida por placas de ACM (alumínio composto) recortado, e=0,3mm, na cor cobre, 1,00 nx 1,00m, fixação da estrutura metálica sem avanço na est. espacial existente no local por parafusos. - fornecimento e montagem</t>
  </si>
  <si>
    <t xml:space="preserve"> 16.8 </t>
  </si>
  <si>
    <t xml:space="preserve"> 103350 </t>
  </si>
  <si>
    <t>ALVENARIA DE VEDAÇÃO DE BLOCOS CERÂMICOS FURADOS NA HORIZONTAL DE 9X9X19 CM (ESPESSURA 9 CM) E ARGAMASSA DE ASSENTAMENTO COM PREPARO EM BETONEIRA. AF_12/2021</t>
  </si>
  <si>
    <t xml:space="preserve"> 16.9 </t>
  </si>
  <si>
    <t xml:space="preserve"> 94224 </t>
  </si>
  <si>
    <t>EMBOÇAMENTO COM ARGAMASSA TRAÇO 1:2:9 (CIMENTO, CAL E AREIA). AF_07/2019</t>
  </si>
  <si>
    <t xml:space="preserve"> 16.10 </t>
  </si>
  <si>
    <t xml:space="preserve"> 91602 </t>
  </si>
  <si>
    <t>ARMAÇÃO DO SISTEMA DE PAREDES DE CONCRETO, EXECUTADA COMO REFORÇO, VERGALHÃO DE 8,0 MM DE DIÂMETRO. AF_06/2019</t>
  </si>
  <si>
    <t xml:space="preserve"> 16.11 </t>
  </si>
  <si>
    <t xml:space="preserve"> 16.12 </t>
  </si>
  <si>
    <t xml:space="preserve"> 16.13 </t>
  </si>
  <si>
    <t xml:space="preserve"> 022532 </t>
  </si>
  <si>
    <t>LETREIRO PARA IDENTIFICACAO DE LOJA-CHAPA GALV.#26 COMPL.</t>
  </si>
  <si>
    <t xml:space="preserve"> 17 </t>
  </si>
  <si>
    <t>SERVIÇOS FINAIS</t>
  </si>
  <si>
    <t xml:space="preserve"> 17.1 </t>
  </si>
  <si>
    <t xml:space="preserve"> 99814 </t>
  </si>
  <si>
    <t>LIMPEZA DE SUPERFÍCIE COM JATO DE ALTA PRESSÃO. AF_04/2019</t>
  </si>
  <si>
    <t xml:space="preserve"> 17.2 </t>
  </si>
  <si>
    <t xml:space="preserve"> 74209/027 </t>
  </si>
  <si>
    <t>PLACA INAUGURACAO EM ALUMINIO 0,40X0,60M FORNECIMENTO E COLOCACAO</t>
  </si>
  <si>
    <t>Total sem BDI</t>
  </si>
  <si>
    <t>Total do BDI</t>
  </si>
  <si>
    <t>Total Geral</t>
  </si>
  <si>
    <t>Cronograma Físico e Financeiro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</si>
  <si>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</si>
  <si>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</si>
  <si>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</si>
  <si>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</si>
  <si>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</si>
  <si>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</si>
  <si>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</si>
  <si>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</si>
  <si>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</si>
  <si>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</si>
  <si>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 xml:space="preserve"> 100,00%
 41.556,00</t>
  </si>
  <si>
    <t xml:space="preserve"> 10,99%
 4.567,73</t>
  </si>
  <si>
    <t xml:space="preserve"> 12,07%
 5.014,13</t>
  </si>
  <si>
    <t xml:space="preserve"> 100,00%
 4.464,00</t>
  </si>
  <si>
    <t xml:space="preserve"> 10,00%
 446,40</t>
  </si>
  <si>
    <t xml:space="preserve"> 20,00%
 892,80</t>
  </si>
  <si>
    <t xml:space="preserve"> 100,00%
 37.092,00</t>
  </si>
  <si>
    <t xml:space="preserve"> 11,11%
 4.121,33</t>
  </si>
  <si>
    <t xml:space="preserve"> 100,00%
 64.148,10</t>
  </si>
  <si>
    <t xml:space="preserve"> 30,81%
 19.764,01</t>
  </si>
  <si>
    <t xml:space="preserve"> 36,86%
 23.646,27</t>
  </si>
  <si>
    <t xml:space="preserve"> 10,55%
 6.768,43</t>
  </si>
  <si>
    <t xml:space="preserve"> 17,82%
 11.433,39</t>
  </si>
  <si>
    <t xml:space="preserve"> 3,95%
 2.536,00</t>
  </si>
  <si>
    <t/>
  </si>
  <si>
    <t xml:space="preserve"> 100,00%
 4.715,52</t>
  </si>
  <si>
    <t xml:space="preserve"> 100,00%
 2.480,52</t>
  </si>
  <si>
    <t xml:space="preserve"> 100,00%
 960,00</t>
  </si>
  <si>
    <t xml:space="preserve"> 40,00%
 384,00</t>
  </si>
  <si>
    <t xml:space="preserve"> 60,00%
 576,00</t>
  </si>
  <si>
    <t xml:space="preserve"> 100,00%
 10.402,98</t>
  </si>
  <si>
    <t xml:space="preserve"> 10,00%
 1.040,30</t>
  </si>
  <si>
    <t xml:space="preserve"> 15,00%
 1.560,45</t>
  </si>
  <si>
    <t xml:space="preserve"> 35,00%
 3.641,04</t>
  </si>
  <si>
    <t xml:space="preserve"> 40,00%
 4.161,19</t>
  </si>
  <si>
    <t xml:space="preserve"> 100,00%
 195,00</t>
  </si>
  <si>
    <t xml:space="preserve"> 100,00%
 11.000,15</t>
  </si>
  <si>
    <t xml:space="preserve"> 100,00%
 13.956,75</t>
  </si>
  <si>
    <t xml:space="preserve"> 50,00%
 6.978,38</t>
  </si>
  <si>
    <t xml:space="preserve"> 100,00%
 5.658,24</t>
  </si>
  <si>
    <t xml:space="preserve"> 40,00%
 2.263,30</t>
  </si>
  <si>
    <t xml:space="preserve"> 20,00%
 1.131,65</t>
  </si>
  <si>
    <t xml:space="preserve"> 100,00%
 12.680,00</t>
  </si>
  <si>
    <t xml:space="preserve"> 15,00%
 1.902,00</t>
  </si>
  <si>
    <t xml:space="preserve"> 10,00%
 1.268,00</t>
  </si>
  <si>
    <t xml:space="preserve"> 40,00%
 5.072,00</t>
  </si>
  <si>
    <t xml:space="preserve"> 20,00%
 2.536,00</t>
  </si>
  <si>
    <t xml:space="preserve"> 100,00%
 598,50</t>
  </si>
  <si>
    <t xml:space="preserve"> 100,00%
 1.406,70</t>
  </si>
  <si>
    <t xml:space="preserve"> 100,00%
 93,74</t>
  </si>
  <si>
    <t xml:space="preserve"> 100,00%
 21.085,98</t>
  </si>
  <si>
    <t xml:space="preserve"> 0,72%
 152,00</t>
  </si>
  <si>
    <t xml:space="preserve"> 4,69%
 989,77</t>
  </si>
  <si>
    <t xml:space="preserve"> 20,06%
 4.230,41</t>
  </si>
  <si>
    <t xml:space="preserve"> 16,71%
 3.523,44</t>
  </si>
  <si>
    <t xml:space="preserve"> 20,78%
 4.381,68</t>
  </si>
  <si>
    <t xml:space="preserve"> 15,74%
 3.319,18</t>
  </si>
  <si>
    <t xml:space="preserve"> 21,29%
 4.489,51</t>
  </si>
  <si>
    <t xml:space="preserve"> 100,00%
 9.479,52</t>
  </si>
  <si>
    <t xml:space="preserve"> 30,00%
 2.843,86</t>
  </si>
  <si>
    <t xml:space="preserve"> 40,00%
 3.791,81</t>
  </si>
  <si>
    <t xml:space="preserve"> 100,00%
 414,96</t>
  </si>
  <si>
    <t xml:space="preserve"> 45,00%
 186,73</t>
  </si>
  <si>
    <t xml:space="preserve"> 50,00%
 207,48</t>
  </si>
  <si>
    <t xml:space="preserve"> 5,00%
 20,75</t>
  </si>
  <si>
    <t xml:space="preserve"> 100,00%
 2.639,00</t>
  </si>
  <si>
    <t xml:space="preserve"> 100,00%
 2.173,95</t>
  </si>
  <si>
    <t xml:space="preserve"> 30,00%
 652,19</t>
  </si>
  <si>
    <t xml:space="preserve"> 40,00%
 869,58</t>
  </si>
  <si>
    <t xml:space="preserve"> 100,00%
 70,95</t>
  </si>
  <si>
    <t xml:space="preserve"> 40,00%
 28,38</t>
  </si>
  <si>
    <t xml:space="preserve"> 50,00%
 35,48</t>
  </si>
  <si>
    <t xml:space="preserve"> 10,00%
 7,10</t>
  </si>
  <si>
    <t xml:space="preserve"> 100,00%
 273,95</t>
  </si>
  <si>
    <t xml:space="preserve"> 40,00%
 109,58</t>
  </si>
  <si>
    <t xml:space="preserve"> 50,00%
 136,98</t>
  </si>
  <si>
    <t xml:space="preserve"> 10,00%
 27,40</t>
  </si>
  <si>
    <t xml:space="preserve"> 100,00%
 1.249,20</t>
  </si>
  <si>
    <t xml:space="preserve"> 30,00%
 374,76</t>
  </si>
  <si>
    <t xml:space="preserve"> 35,00%
 437,22</t>
  </si>
  <si>
    <t xml:space="preserve"> 100,00%
 760,00</t>
  </si>
  <si>
    <t xml:space="preserve"> 20,00%
 152,00</t>
  </si>
  <si>
    <t xml:space="preserve"> 30,00%
 228,00</t>
  </si>
  <si>
    <t xml:space="preserve"> 50,00%
 380,00</t>
  </si>
  <si>
    <t xml:space="preserve"> 100,00%
 4.024,45</t>
  </si>
  <si>
    <t xml:space="preserve"> 100,00%
 282.671,13</t>
  </si>
  <si>
    <t xml:space="preserve"> 1,56%
 4.404,05</t>
  </si>
  <si>
    <t xml:space="preserve"> 3,45%
 9.762,95</t>
  </si>
  <si>
    <t xml:space="preserve"> 2,38%
 6.722,16</t>
  </si>
  <si>
    <t xml:space="preserve"> 24,75%
 69.968,84</t>
  </si>
  <si>
    <t xml:space="preserve"> 27,09%
 76.587,36</t>
  </si>
  <si>
    <t xml:space="preserve"> 39,21%
 110.821,71</t>
  </si>
  <si>
    <t xml:space="preserve"> 100,00%
 434,52</t>
  </si>
  <si>
    <t xml:space="preserve"> 30,00%
 130,36</t>
  </si>
  <si>
    <t xml:space="preserve"> 40,00%
 173,81</t>
  </si>
  <si>
    <t xml:space="preserve"> 100,00%
 14.245,66</t>
  </si>
  <si>
    <t xml:space="preserve"> 30,00%
 4.273,70</t>
  </si>
  <si>
    <t xml:space="preserve"> 40,00%
 5.698,26</t>
  </si>
  <si>
    <t xml:space="preserve"> 100,00%
 10.984,00</t>
  </si>
  <si>
    <t xml:space="preserve"> 30,00%
 3.295,20</t>
  </si>
  <si>
    <t xml:space="preserve"> 40,00%
 4.393,60</t>
  </si>
  <si>
    <t xml:space="preserve"> 100,00%
 159.608,58</t>
  </si>
  <si>
    <t xml:space="preserve"> 30,00%
 47.882,57</t>
  </si>
  <si>
    <t xml:space="preserve"> 40,00%
 63.843,43</t>
  </si>
  <si>
    <t xml:space="preserve"> 100,00%
 10.617,52</t>
  </si>
  <si>
    <t xml:space="preserve"> 50,00%
 5.308,76</t>
  </si>
  <si>
    <t xml:space="preserve"> 100,00%
 31.119,17</t>
  </si>
  <si>
    <t xml:space="preserve"> 40,00%
 12.447,67</t>
  </si>
  <si>
    <t xml:space="preserve"> 20,00%
 6.223,83</t>
  </si>
  <si>
    <t xml:space="preserve"> 100,00%
 317,40</t>
  </si>
  <si>
    <t xml:space="preserve"> 100,00%
 173,12</t>
  </si>
  <si>
    <t xml:space="preserve"> 100,00%
 330,60</t>
  </si>
  <si>
    <t xml:space="preserve"> 40,00%
 132,24</t>
  </si>
  <si>
    <t xml:space="preserve"> 20,00%
 66,12</t>
  </si>
  <si>
    <t xml:space="preserve"> 100,00%
 5.822,80</t>
  </si>
  <si>
    <t xml:space="preserve"> 50,00%
 2.911,40</t>
  </si>
  <si>
    <t xml:space="preserve"> 100,00%
 1.272,00</t>
  </si>
  <si>
    <t xml:space="preserve"> 40,00%
 508,80</t>
  </si>
  <si>
    <t xml:space="preserve"> 30,00%
 381,60</t>
  </si>
  <si>
    <t xml:space="preserve"> 100,00%
 19.939,16</t>
  </si>
  <si>
    <t xml:space="preserve"> 100,00%
 9.727,20</t>
  </si>
  <si>
    <t xml:space="preserve"> 40,00%
 3.890,88</t>
  </si>
  <si>
    <t xml:space="preserve"> 30,00%
 2.918,16</t>
  </si>
  <si>
    <t xml:space="preserve"> 100,00%
 15.440,40</t>
  </si>
  <si>
    <t xml:space="preserve"> 100,00%
 24.965,43</t>
  </si>
  <si>
    <t xml:space="preserve"> 4,51%
 1.125,70</t>
  </si>
  <si>
    <t xml:space="preserve"> 35,71%
 8.913,98</t>
  </si>
  <si>
    <t xml:space="preserve"> 31,20%
 7.788,28</t>
  </si>
  <si>
    <t xml:space="preserve"> 20,79%
 5.191,47</t>
  </si>
  <si>
    <t xml:space="preserve"> 7,79%
 1.946,00</t>
  </si>
  <si>
    <t xml:space="preserve"> 100,00%
 13.697,75</t>
  </si>
  <si>
    <t xml:space="preserve"> 40,00%
 5.479,10</t>
  </si>
  <si>
    <t xml:space="preserve"> 20,00%
 2.739,55</t>
  </si>
  <si>
    <t xml:space="preserve"> 100,00%
 2.824,40</t>
  </si>
  <si>
    <t xml:space="preserve"> 40,00%
 1.129,76</t>
  </si>
  <si>
    <t xml:space="preserve"> 20,00%
 564,88</t>
  </si>
  <si>
    <t xml:space="preserve"> 100,00%
 2.251,40</t>
  </si>
  <si>
    <t xml:space="preserve"> 50,00%
 1.125,70</t>
  </si>
  <si>
    <t xml:space="preserve"> 100,00%
 585,90</t>
  </si>
  <si>
    <t xml:space="preserve"> 40,00%
 234,36</t>
  </si>
  <si>
    <t xml:space="preserve"> 20,00%
 117,18</t>
  </si>
  <si>
    <t xml:space="preserve"> 100,00%
 1.819,55</t>
  </si>
  <si>
    <t xml:space="preserve"> 40,00%
 727,82</t>
  </si>
  <si>
    <t xml:space="preserve"> 20,00%
 363,91</t>
  </si>
  <si>
    <t xml:space="preserve"> 100,00%
 543,10</t>
  </si>
  <si>
    <t xml:space="preserve"> 40,00%
 217,24</t>
  </si>
  <si>
    <t xml:space="preserve"> 20,00%
 108,62</t>
  </si>
  <si>
    <t xml:space="preserve"> 100,00%
 3.243,33</t>
  </si>
  <si>
    <t xml:space="preserve"> 40,00%
 1.297,33</t>
  </si>
  <si>
    <t xml:space="preserve"> 60,00%
 1.946,00</t>
  </si>
  <si>
    <t xml:space="preserve"> 100,00%
 78.360,45</t>
  </si>
  <si>
    <t xml:space="preserve"> 29,41%
 23.049,02</t>
  </si>
  <si>
    <t xml:space="preserve"> 39,54%
 30.980,30</t>
  </si>
  <si>
    <t xml:space="preserve"> 6,15%
 4.821,61</t>
  </si>
  <si>
    <t xml:space="preserve"> 10,98%
 8.600,76</t>
  </si>
  <si>
    <t xml:space="preserve"> 10,91%
 8.549,36</t>
  </si>
  <si>
    <t xml:space="preserve"> 3,01%
 2.359,40</t>
  </si>
  <si>
    <t xml:space="preserve"> 100,00%
 12.054,02</t>
  </si>
  <si>
    <t xml:space="preserve"> 40,00%
 4.821,61</t>
  </si>
  <si>
    <t xml:space="preserve"> 20,00%
 2.410,80</t>
  </si>
  <si>
    <t xml:space="preserve"> 100,00%
 46.098,03</t>
  </si>
  <si>
    <t xml:space="preserve"> 50,00%
 23.049,02</t>
  </si>
  <si>
    <t xml:space="preserve"> 100,00%
 3.109,68</t>
  </si>
  <si>
    <t xml:space="preserve"> 100,00%
 12.379,92</t>
  </si>
  <si>
    <t xml:space="preserve"> 50,00%
 6.189,96</t>
  </si>
  <si>
    <t xml:space="preserve"> 100,00%
 4.718,80</t>
  </si>
  <si>
    <t xml:space="preserve"> 50,00%
 2.359,40</t>
  </si>
  <si>
    <t xml:space="preserve"> 49,35%
 80.832,69</t>
  </si>
  <si>
    <t xml:space="preserve"> 24,67%
 19.943,85</t>
  </si>
  <si>
    <t xml:space="preserve"> 100,00%
 39.887,70</t>
  </si>
  <si>
    <t xml:space="preserve"> 50,00%
 19.943,85</t>
  </si>
  <si>
    <t xml:space="preserve"> 100,00%
 40.944,99</t>
  </si>
  <si>
    <t xml:space="preserve"> 25,00%
 10.236,25</t>
  </si>
  <si>
    <t xml:space="preserve"> 100,00%
 2.993,48</t>
  </si>
  <si>
    <t xml:space="preserve"> 25,00%
 748,37</t>
  </si>
  <si>
    <t xml:space="preserve"> 100,00%
 7.733,69</t>
  </si>
  <si>
    <t xml:space="preserve"> 25,00%
 1.933,42</t>
  </si>
  <si>
    <t xml:space="preserve"> 100,00%
 6.602,71</t>
  </si>
  <si>
    <t xml:space="preserve"> 25,00%
 1.650,68</t>
  </si>
  <si>
    <t xml:space="preserve"> 100,00%
 2.436,84</t>
  </si>
  <si>
    <t xml:space="preserve"> 25,00%
 609,21</t>
  </si>
  <si>
    <t xml:space="preserve"> 100,00%
 3.537,20</t>
  </si>
  <si>
    <t xml:space="preserve"> 25,00%
 884,30</t>
  </si>
  <si>
    <t xml:space="preserve"> 100,00%
 2.851,36</t>
  </si>
  <si>
    <t xml:space="preserve"> 25,00%
 712,84</t>
  </si>
  <si>
    <t xml:space="preserve"> 100,00%
 6.610,64</t>
  </si>
  <si>
    <t xml:space="preserve"> 25,00%
 1.652,66</t>
  </si>
  <si>
    <t xml:space="preserve"> 100,00%
 8.179,07</t>
  </si>
  <si>
    <t xml:space="preserve"> 25,00%
 2.044,77</t>
  </si>
  <si>
    <t xml:space="preserve"> 100,00%
 36.989,70</t>
  </si>
  <si>
    <t xml:space="preserve"> 30,02%
 11.105,20</t>
  </si>
  <si>
    <t xml:space="preserve"> 36,20%
 13.390,43</t>
  </si>
  <si>
    <t xml:space="preserve"> 33,78%
 12.494,07</t>
  </si>
  <si>
    <t xml:space="preserve"> 100,00%
 24.912,00</t>
  </si>
  <si>
    <t xml:space="preserve"> 30,00%
 7.473,60</t>
  </si>
  <si>
    <t xml:space="preserve"> 35,00%
 8.719,20</t>
  </si>
  <si>
    <t xml:space="preserve"> 100,00%
 476,00</t>
  </si>
  <si>
    <t xml:space="preserve"> 30,00%
 142,80</t>
  </si>
  <si>
    <t xml:space="preserve"> 35,00%
 166,60</t>
  </si>
  <si>
    <t xml:space="preserve"> 100,00%
 2.634,00</t>
  </si>
  <si>
    <t xml:space="preserve"> 30,00%
 790,20</t>
  </si>
  <si>
    <t xml:space="preserve"> 35,00%
 921,90</t>
  </si>
  <si>
    <t xml:space="preserve"> 100,00%
 934,20</t>
  </si>
  <si>
    <t xml:space="preserve"> 30,00%
 280,26</t>
  </si>
  <si>
    <t xml:space="preserve"> 35,00%
 326,97</t>
  </si>
  <si>
    <t xml:space="preserve"> 100,00%
 649,65</t>
  </si>
  <si>
    <t xml:space="preserve"> 45,00%
 292,34</t>
  </si>
  <si>
    <t xml:space="preserve"> 55,00%
 357,31</t>
  </si>
  <si>
    <t xml:space="preserve"> 100,00%
 1.639,56</t>
  </si>
  <si>
    <t xml:space="preserve"> 100,00%
 476,25</t>
  </si>
  <si>
    <t xml:space="preserve"> 45,00%
 214,31</t>
  </si>
  <si>
    <t xml:space="preserve"> 55,00%
 261,94</t>
  </si>
  <si>
    <t xml:space="preserve"> 100,00%
 503,84</t>
  </si>
  <si>
    <t xml:space="preserve"> 45,00%
 226,73</t>
  </si>
  <si>
    <t xml:space="preserve"> 55,00%
 277,11</t>
  </si>
  <si>
    <t xml:space="preserve"> 100,00%
 45,40</t>
  </si>
  <si>
    <t xml:space="preserve"> 100,00%
 34.875,45</t>
  </si>
  <si>
    <t xml:space="preserve"> 25,79%
 8.995,34</t>
  </si>
  <si>
    <t xml:space="preserve"> 35,28%
 12.303,50</t>
  </si>
  <si>
    <t xml:space="preserve"> 15,49%
 5.403,08</t>
  </si>
  <si>
    <t xml:space="preserve"> 13,53%
 4.719,09</t>
  </si>
  <si>
    <t xml:space="preserve"> 9,11%
 3.176,90</t>
  </si>
  <si>
    <t xml:space="preserve"> 0,80%
 277,54</t>
  </si>
  <si>
    <t xml:space="preserve"> 100,00%
 14.793,57</t>
  </si>
  <si>
    <t xml:space="preserve"> 20,00%
 2.958,71</t>
  </si>
  <si>
    <t xml:space="preserve"> 30,00%
 4.438,07</t>
  </si>
  <si>
    <t xml:space="preserve"> 100,00%
 200,70</t>
  </si>
  <si>
    <t xml:space="preserve"> 20,00%
 40,14</t>
  </si>
  <si>
    <t xml:space="preserve"> 30,00%
 60,21</t>
  </si>
  <si>
    <t xml:space="preserve"> 100,00%
 6.746,36</t>
  </si>
  <si>
    <t xml:space="preserve"> 50,00%
 3.373,18</t>
  </si>
  <si>
    <t xml:space="preserve"> 100,00%
 1.809,60</t>
  </si>
  <si>
    <t xml:space="preserve"> 50,00%
 904,80</t>
  </si>
  <si>
    <t xml:space="preserve"> 100,00%
 1.387,69</t>
  </si>
  <si>
    <t xml:space="preserve"> 50,00%
 693,85</t>
  </si>
  <si>
    <t xml:space="preserve"> 30,00%
 416,31</t>
  </si>
  <si>
    <t xml:space="preserve"> 20,00%
 277,54</t>
  </si>
  <si>
    <t xml:space="preserve"> 100,00%
 5.540,05</t>
  </si>
  <si>
    <t xml:space="preserve"> 20,00%
 1.108,01</t>
  </si>
  <si>
    <t xml:space="preserve"> 80,00%
 4.432,04</t>
  </si>
  <si>
    <t xml:space="preserve"> 100,00%
 243,18</t>
  </si>
  <si>
    <t xml:space="preserve"> 50,00%
 121,59</t>
  </si>
  <si>
    <t xml:space="preserve"> 100,00%
 1.515,30</t>
  </si>
  <si>
    <t xml:space="preserve"> 100,00%
 251.138,95</t>
  </si>
  <si>
    <t xml:space="preserve"> 1,01%
 2.544,00</t>
  </si>
  <si>
    <t xml:space="preserve"> 71,14%
 178.653,69</t>
  </si>
  <si>
    <t xml:space="preserve"> 25,78%
 64.754,26</t>
  </si>
  <si>
    <t xml:space="preserve"> 2,07%
 5.187,00</t>
  </si>
  <si>
    <t xml:space="preserve"> 100,00%
 5.088,00</t>
  </si>
  <si>
    <t xml:space="preserve"> 50,00%
 2.544,00</t>
  </si>
  <si>
    <t xml:space="preserve"> 20,00%
 1.017,60</t>
  </si>
  <si>
    <t xml:space="preserve"> 30,00%
 1.526,40</t>
  </si>
  <si>
    <t xml:space="preserve"> 100,00%
 91,70</t>
  </si>
  <si>
    <t xml:space="preserve"> 50,00%
 45,85</t>
  </si>
  <si>
    <t xml:space="preserve"> 100,00%
 1.572,00</t>
  </si>
  <si>
    <t xml:space="preserve"> 50,00%
 786,00</t>
  </si>
  <si>
    <t xml:space="preserve"> 100,00%
 894,82</t>
  </si>
  <si>
    <t xml:space="preserve"> 100,00%
 10.374,00</t>
  </si>
  <si>
    <t xml:space="preserve"> 50,00%
 5.187,00</t>
  </si>
  <si>
    <t xml:space="preserve"> 100,00%
 55.934,55</t>
  </si>
  <si>
    <t xml:space="preserve"> 100,00%
 176.480,00</t>
  </si>
  <si>
    <t xml:space="preserve"> 100,00%
 648,48</t>
  </si>
  <si>
    <t xml:space="preserve"> 50,00%
 324,24</t>
  </si>
  <si>
    <t xml:space="preserve"> 100,00%
 55,40</t>
  </si>
  <si>
    <t xml:space="preserve"> 100,00%
 15.123,67</t>
  </si>
  <si>
    <t xml:space="preserve"> 100,00%
 353.503,03</t>
  </si>
  <si>
    <t xml:space="preserve"> 7,25%
 25.642,19</t>
  </si>
  <si>
    <t xml:space="preserve"> 11,28%
 39.866,53</t>
  </si>
  <si>
    <t xml:space="preserve"> 27,59%
 97.538,78</t>
  </si>
  <si>
    <t xml:space="preserve"> 31,65%
 111.882,55</t>
  </si>
  <si>
    <t xml:space="preserve"> 14,97%
 52.930,80</t>
  </si>
  <si>
    <t xml:space="preserve"> 100,00%
 128.210,94</t>
  </si>
  <si>
    <t xml:space="preserve"> 20,00%
 25.642,19</t>
  </si>
  <si>
    <t xml:space="preserve"> 100,00%
 176.436,00</t>
  </si>
  <si>
    <t xml:space="preserve"> 30,00%
 52.930,80</t>
  </si>
  <si>
    <t xml:space="preserve"> 40,00%
 70.574,40</t>
  </si>
  <si>
    <t xml:space="preserve"> 100,00%
 47.414,47</t>
  </si>
  <si>
    <t xml:space="preserve"> 30,00%
 14.224,34</t>
  </si>
  <si>
    <t xml:space="preserve"> 40,00%
 18.965,79</t>
  </si>
  <si>
    <t xml:space="preserve"> 100,00%
 1.441,62</t>
  </si>
  <si>
    <t xml:space="preserve"> 100,00%
 29.325,79</t>
  </si>
  <si>
    <t xml:space="preserve"> 0,75%
 219,16</t>
  </si>
  <si>
    <t xml:space="preserve"> 1,16%
 340,00</t>
  </si>
  <si>
    <t xml:space="preserve"> 2,09%
 612,14</t>
  </si>
  <si>
    <t xml:space="preserve"> 1,88%
 551,72</t>
  </si>
  <si>
    <t xml:space="preserve"> 94,12%
 27.602,77</t>
  </si>
  <si>
    <t xml:space="preserve"> 100,00%
 1.095,82</t>
  </si>
  <si>
    <t xml:space="preserve"> 20,00%
 219,16</t>
  </si>
  <si>
    <t xml:space="preserve"> 30,00%
 328,75</t>
  </si>
  <si>
    <t xml:space="preserve"> 100,00%
 1.858,53</t>
  </si>
  <si>
    <t xml:space="preserve"> 100,00%
 276,64</t>
  </si>
  <si>
    <t xml:space="preserve"> 50,00%
 138,32</t>
  </si>
  <si>
    <t xml:space="preserve"> 100,00%
 302,08</t>
  </si>
  <si>
    <t xml:space="preserve"> 40,00%
 120,83</t>
  </si>
  <si>
    <t xml:space="preserve"> 20,00%
 60,42</t>
  </si>
  <si>
    <t xml:space="preserve"> 100,00%
 48,48</t>
  </si>
  <si>
    <t xml:space="preserve"> 50,00%
 24,24</t>
  </si>
  <si>
    <t xml:space="preserve"> 100,00%
 12.456,00</t>
  </si>
  <si>
    <t xml:space="preserve"> 100,00%
 13.288,24</t>
  </si>
  <si>
    <t xml:space="preserve"> 100,00%
 15.752,20</t>
  </si>
  <si>
    <t xml:space="preserve"> 4,63%
 728,93</t>
  </si>
  <si>
    <t xml:space="preserve"> 18,51%
 2.915,71</t>
  </si>
  <si>
    <t xml:space="preserve"> 53,73%
 8.462,92</t>
  </si>
  <si>
    <t xml:space="preserve"> 100,00%
 7.289,28</t>
  </si>
  <si>
    <t xml:space="preserve"> 10,00%
 728,93</t>
  </si>
  <si>
    <t xml:space="preserve"> 40,00%
 2.915,71</t>
  </si>
  <si>
    <t xml:space="preserve"> 100,00%
 628,08</t>
  </si>
  <si>
    <t xml:space="preserve"> 100,00%
 747,36</t>
  </si>
  <si>
    <t xml:space="preserve"> 100,00%
 3.958,50</t>
  </si>
  <si>
    <t xml:space="preserve"> 100,00%
 3.128,98</t>
  </si>
  <si>
    <t xml:space="preserve"> 100,00%
 45.919,17</t>
  </si>
  <si>
    <t xml:space="preserve"> 22,45%
 10.307,89</t>
  </si>
  <si>
    <t xml:space="preserve"> 30,59%
 14.044,59</t>
  </si>
  <si>
    <t xml:space="preserve"> 25,34%
 11.637,14</t>
  </si>
  <si>
    <t xml:space="preserve"> 21,62%
 9.929,55</t>
  </si>
  <si>
    <t xml:space="preserve"> 100,00%
 3.492,30</t>
  </si>
  <si>
    <t xml:space="preserve"> 40,00%
 1.396,92</t>
  </si>
  <si>
    <t xml:space="preserve"> 30,00%
 1.047,69</t>
  </si>
  <si>
    <t xml:space="preserve"> 100,00%
 680,90</t>
  </si>
  <si>
    <t xml:space="preserve"> 40,00%
 272,36</t>
  </si>
  <si>
    <t xml:space="preserve"> 30,00%
 204,27</t>
  </si>
  <si>
    <t xml:space="preserve"> 100,00%
 7.246,24</t>
  </si>
  <si>
    <t xml:space="preserve"> 100,00%
 2.588,52</t>
  </si>
  <si>
    <t xml:space="preserve"> 100,00%
 156,72</t>
  </si>
  <si>
    <t xml:space="preserve"> 100,00%
 13.564,10</t>
  </si>
  <si>
    <t xml:space="preserve"> 40,00%
 5.425,64</t>
  </si>
  <si>
    <t xml:space="preserve"> 30,00%
 4.069,23</t>
  </si>
  <si>
    <t xml:space="preserve"> 100,00%
 1.490,40</t>
  </si>
  <si>
    <t xml:space="preserve"> 100,00%
 1.121,04</t>
  </si>
  <si>
    <t xml:space="preserve"> 100,00%
 9.572,58</t>
  </si>
  <si>
    <t xml:space="preserve"> 50,00%
 4.786,29</t>
  </si>
  <si>
    <t xml:space="preserve"> 100,00%
 17,56</t>
  </si>
  <si>
    <t xml:space="preserve"> 100,00%
 2.977,14</t>
  </si>
  <si>
    <t xml:space="preserve"> 40,00%
 1.190,86</t>
  </si>
  <si>
    <t xml:space="preserve"> 30,00%
 893,14</t>
  </si>
  <si>
    <t xml:space="preserve"> 100,00%
 749,99</t>
  </si>
  <si>
    <t xml:space="preserve"> 50,00%
 375,00</t>
  </si>
  <si>
    <t xml:space="preserve"> 100,00%
 160,90</t>
  </si>
  <si>
    <t xml:space="preserve"> 50,00%
 80,45</t>
  </si>
  <si>
    <t xml:space="preserve"> 100,00%
 556,07</t>
  </si>
  <si>
    <t xml:space="preserve"> 100,00%
 162,04</t>
  </si>
  <si>
    <t xml:space="preserve"> 100,00%
 1.382,67</t>
  </si>
  <si>
    <t xml:space="preserve"> 100,00%
 10.137,99</t>
  </si>
  <si>
    <t xml:space="preserve"> 100,00%
 9.226,64</t>
  </si>
  <si>
    <t xml:space="preserve"> 100,00%
 911,35</t>
  </si>
  <si>
    <t>Porcentagem</t>
  </si>
  <si>
    <t xml:space="preserve"> 3,47%</t>
  </si>
  <si>
    <t xml:space="preserve"> 4,32%</t>
  </si>
  <si>
    <t xml:space="preserve"> 4,2%</t>
  </si>
  <si>
    <t xml:space="preserve"> 5,21%</t>
  </si>
  <si>
    <t xml:space="preserve"> 6,68%</t>
  </si>
  <si>
    <t xml:space="preserve"> 10,89%</t>
  </si>
  <si>
    <t xml:space="preserve"> 29,84%</t>
  </si>
  <si>
    <t xml:space="preserve"> 20,72%</t>
  </si>
  <si>
    <t xml:space="preserve"> 14,67%</t>
  </si>
  <si>
    <t>Custo</t>
  </si>
  <si>
    <t xml:space="preserve"> 48.109,69</t>
  </si>
  <si>
    <t xml:space="preserve"> 59.923,23</t>
  </si>
  <si>
    <t xml:space="preserve"> 58.267,07</t>
  </si>
  <si>
    <t xml:space="preserve"> 72.201,97</t>
  </si>
  <si>
    <t xml:space="preserve"> 92.632,96</t>
  </si>
  <si>
    <t xml:space="preserve"> 150.919,15</t>
  </si>
  <si>
    <t xml:space="preserve"> 413.760,62</t>
  </si>
  <si>
    <t xml:space="preserve"> 287.193,30</t>
  </si>
  <si>
    <t xml:space="preserve"> 203.377,73</t>
  </si>
  <si>
    <t>Porcentagem Acumulado</t>
  </si>
  <si>
    <t xml:space="preserve"> 7,79%</t>
  </si>
  <si>
    <t xml:space="preserve"> 12,0%</t>
  </si>
  <si>
    <t xml:space="preserve"> 17,2%</t>
  </si>
  <si>
    <t xml:space="preserve"> 23,88%</t>
  </si>
  <si>
    <t xml:space="preserve"> 34,77%</t>
  </si>
  <si>
    <t xml:space="preserve"> 64,62%</t>
  </si>
  <si>
    <t xml:space="preserve"> 85,33%</t>
  </si>
  <si>
    <t xml:space="preserve"> 100,0%</t>
  </si>
  <si>
    <t>Custo Acumulado</t>
  </si>
  <si>
    <t xml:space="preserve"> 48.109,68</t>
  </si>
  <si>
    <t xml:space="preserve"> 108.032,91</t>
  </si>
  <si>
    <t xml:space="preserve"> 166.299,98</t>
  </si>
  <si>
    <t xml:space="preserve"> 238.501,96</t>
  </si>
  <si>
    <t xml:space="preserve"> 331.134,92</t>
  </si>
  <si>
    <t xml:space="preserve"> 482.054,07</t>
  </si>
  <si>
    <t xml:space="preserve"> 895.814,69</t>
  </si>
  <si>
    <t xml:space="preserve"> 1.183.008,00</t>
  </si>
  <si>
    <t xml:space="preserve"> 1.386.385,73</t>
  </si>
  <si>
    <t>PREFEITURA MUNICIPAL DE SIDROLANDIA</t>
  </si>
  <si>
    <t>COMPOSIÇÃO BDI COM DESONERAÇÃO</t>
  </si>
  <si>
    <t>OBRA:</t>
  </si>
  <si>
    <t>REFORMA E REVITALIZAÇÃO DA PRAÇA SÃO BENTO</t>
  </si>
  <si>
    <t>BDI</t>
  </si>
  <si>
    <t>ÁREA:</t>
  </si>
  <si>
    <t>10.000,00M²</t>
  </si>
  <si>
    <t>LOCAL:</t>
  </si>
  <si>
    <t>RUA JOÃO MARCIO FERREIRA TERRA, SÃO BENTO</t>
  </si>
  <si>
    <t>PROP.:</t>
  </si>
  <si>
    <t>PREFEITURA MUNICIPAL DE SIDROLÂNDIA</t>
  </si>
  <si>
    <t>COMPOSIÇÃO</t>
  </si>
  <si>
    <t>Parcela do BDI - Acórdão 2622/2013 - TCU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</si>
  <si>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</si>
  <si>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</si>
  <si>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</si>
  <si>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</si>
  <si>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</si>
  <si>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</si>
  <si>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</si>
  <si>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</si>
  <si>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</si>
  <si>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</si>
  <si>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</si>
  <si>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</si>
  <si>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</si>
  <si>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</si>
  <si>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</si>
  <si>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</si>
  <si>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</si>
  <si>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 xml:space="preserve">Fórmula: </t>
  </si>
  <si>
    <t>Notas: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</si>
  <si>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</rPr>
      <t>"Cita-se a Lei Municipal do ISS"</t>
    </r>
    <r>
      <rPr>
        <sz val="10"/>
        <rFont val="Calibri"/>
        <family val="2"/>
      </rPr>
      <t>.</t>
    </r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</si>
  <si>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</si>
  <si>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</si>
  <si>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 Adequado ao Acordão 2622/2013 do TCU:</t>
  </si>
  <si>
    <r>
      <t xml:space="preserve">
________________________________________________________
</t>
    </r>
    <r>
      <rPr>
        <i/>
        <sz val="10"/>
        <color indexed="8"/>
        <rFont val="Calibri"/>
        <family val="2"/>
      </rPr>
      <t>RESPONSÁVEL TÉCNICO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</si>
</sst>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%"/>
  </numFmts>
  <fonts count="38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1"/>
    </font>
    <font>
      <b/>
      <sz val="18"/>
      <color rgb="FFFF0000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0092F6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0092F6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9" fillId="0" borderId="0"/>
    <xf numFmtId="9" fontId="29" fillId="0" borderId="0" applyFont="0" applyFill="0" applyBorder="0" applyAlignment="0" applyProtection="0"/>
  </cellStyleXfs>
  <cellXfs count="161">
    <xf numFmtId="0" fontId="0" fillId="0" borderId="0" xfId="0"/>
    <xf numFmtId="4" fontId="10" fillId="21" borderId="4" xfId="0" applyNumberFormat="1" applyFont="1" applyFill="1" applyBorder="1" applyAlignment="1">
      <alignment horizontal="right" vertical="center" wrapText="1"/>
    </xf>
    <xf numFmtId="164" fontId="10" fillId="21" borderId="5" xfId="0" applyNumberFormat="1" applyFont="1" applyFill="1" applyBorder="1" applyAlignment="1">
      <alignment horizontal="right" vertical="center" wrapText="1"/>
    </xf>
    <xf numFmtId="0" fontId="10" fillId="11" borderId="6" xfId="0" applyFont="1" applyFill="1" applyBorder="1" applyAlignment="1">
      <alignment horizontal="left" vertical="top" wrapText="1"/>
    </xf>
    <xf numFmtId="0" fontId="12" fillId="13" borderId="6" xfId="0" applyFont="1" applyFill="1" applyBorder="1" applyAlignment="1">
      <alignment horizontal="right" vertical="top" wrapText="1"/>
    </xf>
    <xf numFmtId="0" fontId="11" fillId="12" borderId="6" xfId="0" applyFont="1" applyFill="1" applyBorder="1" applyAlignment="1">
      <alignment horizontal="center" vertical="top" wrapText="1"/>
    </xf>
    <xf numFmtId="4" fontId="13" fillId="14" borderId="6" xfId="0" applyNumberFormat="1" applyFont="1" applyFill="1" applyBorder="1" applyAlignment="1">
      <alignment horizontal="right" vertical="top" wrapText="1"/>
    </xf>
    <xf numFmtId="4" fontId="10" fillId="21" borderId="7" xfId="0" applyNumberFormat="1" applyFont="1" applyFill="1" applyBorder="1" applyAlignment="1">
      <alignment horizontal="right" vertical="center" wrapText="1"/>
    </xf>
    <xf numFmtId="164" fontId="10" fillId="21" borderId="8" xfId="0" applyNumberFormat="1" applyFont="1" applyFill="1" applyBorder="1" applyAlignment="1">
      <alignment horizontal="right" vertical="center" wrapText="1"/>
    </xf>
    <xf numFmtId="0" fontId="23" fillId="19" borderId="9" xfId="0" applyFont="1" applyFill="1" applyBorder="1" applyAlignment="1">
      <alignment horizontal="center" vertical="top" wrapText="1"/>
    </xf>
    <xf numFmtId="0" fontId="23" fillId="19" borderId="10" xfId="0" applyFont="1" applyFill="1" applyBorder="1" applyAlignment="1">
      <alignment horizontal="center" vertical="top" wrapText="1"/>
    </xf>
    <xf numFmtId="0" fontId="23" fillId="19" borderId="11" xfId="0" applyFont="1" applyFill="1" applyBorder="1" applyAlignment="1">
      <alignment horizontal="center" vertical="top" wrapText="1"/>
    </xf>
    <xf numFmtId="0" fontId="22" fillId="18" borderId="0" xfId="0" applyFont="1" applyFill="1" applyBorder="1" applyAlignment="1">
      <alignment horizontal="left" vertical="top" wrapText="1"/>
    </xf>
    <xf numFmtId="0" fontId="20" fillId="16" borderId="0" xfId="0" applyFont="1" applyFill="1" applyBorder="1" applyAlignment="1">
      <alignment horizontal="right" vertical="top" wrapText="1"/>
    </xf>
    <xf numFmtId="0" fontId="22" fillId="18" borderId="15" xfId="0" applyFont="1" applyFill="1" applyBorder="1" applyAlignment="1">
      <alignment horizontal="left" vertical="top" wrapText="1"/>
    </xf>
    <xf numFmtId="0" fontId="20" fillId="16" borderId="15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5" fillId="7" borderId="17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right" vertical="top" wrapText="1"/>
    </xf>
    <xf numFmtId="4" fontId="7" fillId="9" borderId="1" xfId="0" applyNumberFormat="1" applyFont="1" applyFill="1" applyBorder="1" applyAlignment="1">
      <alignment horizontal="right" vertical="top" wrapText="1"/>
    </xf>
    <xf numFmtId="164" fontId="8" fillId="10" borderId="18" xfId="0" applyNumberFormat="1" applyFont="1" applyFill="1" applyBorder="1" applyAlignment="1">
      <alignment horizontal="right" vertical="top" wrapText="1"/>
    </xf>
    <xf numFmtId="0" fontId="10" fillId="11" borderId="17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right" vertical="top" wrapText="1"/>
    </xf>
    <xf numFmtId="0" fontId="10" fillId="11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center" vertical="top" wrapText="1"/>
    </xf>
    <xf numFmtId="4" fontId="13" fillId="14" borderId="1" xfId="0" applyNumberFormat="1" applyFont="1" applyFill="1" applyBorder="1" applyAlignment="1">
      <alignment horizontal="right" vertical="top" wrapText="1"/>
    </xf>
    <xf numFmtId="0" fontId="15" fillId="23" borderId="17" xfId="0" applyFont="1" applyFill="1" applyBorder="1" applyAlignment="1">
      <alignment horizontal="left" vertical="top" wrapText="1"/>
    </xf>
    <xf numFmtId="0" fontId="17" fillId="23" borderId="1" xfId="0" applyFont="1" applyFill="1" applyBorder="1" applyAlignment="1">
      <alignment horizontal="right" vertical="top" wrapText="1"/>
    </xf>
    <xf numFmtId="0" fontId="15" fillId="23" borderId="1" xfId="0" applyFont="1" applyFill="1" applyBorder="1" applyAlignment="1">
      <alignment horizontal="left" vertical="top" wrapText="1"/>
    </xf>
    <xf numFmtId="0" fontId="16" fillId="23" borderId="1" xfId="0" applyFont="1" applyFill="1" applyBorder="1" applyAlignment="1">
      <alignment horizontal="center" vertical="top" wrapText="1"/>
    </xf>
    <xf numFmtId="4" fontId="18" fillId="23" borderId="1" xfId="0" applyNumberFormat="1" applyFont="1" applyFill="1" applyBorder="1" applyAlignment="1">
      <alignment horizontal="right" vertical="top" wrapText="1"/>
    </xf>
    <xf numFmtId="0" fontId="10" fillId="23" borderId="17" xfId="0" applyFont="1" applyFill="1" applyBorder="1" applyAlignment="1">
      <alignment horizontal="left" vertical="top" wrapText="1"/>
    </xf>
    <xf numFmtId="0" fontId="12" fillId="23" borderId="1" xfId="0" applyFont="1" applyFill="1" applyBorder="1" applyAlignment="1">
      <alignment horizontal="right" vertical="top" wrapText="1"/>
    </xf>
    <xf numFmtId="0" fontId="10" fillId="23" borderId="1" xfId="0" applyFont="1" applyFill="1" applyBorder="1" applyAlignment="1">
      <alignment horizontal="left" vertical="top" wrapText="1"/>
    </xf>
    <xf numFmtId="0" fontId="11" fillId="23" borderId="1" xfId="0" applyFont="1" applyFill="1" applyBorder="1" applyAlignment="1">
      <alignment horizontal="center" vertical="top" wrapText="1"/>
    </xf>
    <xf numFmtId="4" fontId="13" fillId="23" borderId="1" xfId="0" applyNumberFormat="1" applyFont="1" applyFill="1" applyBorder="1" applyAlignment="1">
      <alignment horizontal="right" vertical="top" wrapText="1"/>
    </xf>
    <xf numFmtId="0" fontId="10" fillId="11" borderId="19" xfId="0" applyFont="1" applyFill="1" applyBorder="1" applyAlignment="1">
      <alignment horizontal="left" vertical="top" wrapText="1"/>
    </xf>
    <xf numFmtId="0" fontId="19" fillId="15" borderId="14" xfId="0" applyFont="1" applyFill="1" applyBorder="1" applyAlignment="1">
      <alignment horizontal="left" vertical="top" wrapText="1"/>
    </xf>
    <xf numFmtId="0" fontId="19" fillId="15" borderId="15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right" vertical="top" wrapText="1"/>
    </xf>
    <xf numFmtId="0" fontId="1" fillId="22" borderId="9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9" fillId="22" borderId="12" xfId="0" applyFont="1" applyFill="1" applyBorder="1" applyAlignment="1">
      <alignment horizontal="left" vertical="top" wrapText="1"/>
    </xf>
    <xf numFmtId="0" fontId="9" fillId="22" borderId="0" xfId="0" applyFont="1" applyFill="1" applyBorder="1" applyAlignment="1">
      <alignment horizontal="left" vertical="top" wrapText="1"/>
    </xf>
    <xf numFmtId="0" fontId="1" fillId="22" borderId="24" xfId="0" applyFont="1" applyFill="1" applyBorder="1" applyAlignment="1">
      <alignment horizontal="left" vertical="top" wrapText="1"/>
    </xf>
    <xf numFmtId="0" fontId="1" fillId="22" borderId="25" xfId="0" applyFont="1" applyFill="1" applyBorder="1" applyAlignment="1">
      <alignment horizontal="left" vertical="top" wrapText="1"/>
    </xf>
    <xf numFmtId="0" fontId="1" fillId="22" borderId="25" xfId="0" applyFont="1" applyFill="1" applyBorder="1" applyAlignment="1">
      <alignment horizontal="right" vertical="top" wrapText="1"/>
    </xf>
    <xf numFmtId="0" fontId="1" fillId="22" borderId="26" xfId="0" applyFont="1" applyFill="1" applyBorder="1" applyAlignment="1">
      <alignment horizontal="right" vertical="top" wrapText="1"/>
    </xf>
    <xf numFmtId="0" fontId="5" fillId="20" borderId="17" xfId="0" applyFont="1" applyFill="1" applyBorder="1" applyAlignment="1">
      <alignment horizontal="left" vertical="top" wrapText="1"/>
    </xf>
    <xf numFmtId="0" fontId="5" fillId="20" borderId="1" xfId="0" applyFont="1" applyFill="1" applyBorder="1" applyAlignment="1">
      <alignment horizontal="left" vertical="top" wrapText="1"/>
    </xf>
    <xf numFmtId="0" fontId="5" fillId="20" borderId="1" xfId="0" applyFont="1" applyFill="1" applyBorder="1" applyAlignment="1">
      <alignment horizontal="right" vertical="top" wrapText="1"/>
    </xf>
    <xf numFmtId="0" fontId="10" fillId="20" borderId="2" xfId="0" applyFont="1" applyFill="1" applyBorder="1" applyAlignment="1">
      <alignment horizontal="right" vertical="top" wrapText="1"/>
    </xf>
    <xf numFmtId="0" fontId="10" fillId="20" borderId="27" xfId="0" applyFont="1" applyFill="1" applyBorder="1" applyAlignment="1">
      <alignment horizontal="right" vertical="top" wrapText="1"/>
    </xf>
    <xf numFmtId="0" fontId="10" fillId="21" borderId="17" xfId="0" applyFont="1" applyFill="1" applyBorder="1" applyAlignment="1">
      <alignment horizontal="left" vertical="top" wrapText="1"/>
    </xf>
    <xf numFmtId="0" fontId="10" fillId="21" borderId="1" xfId="0" applyFont="1" applyFill="1" applyBorder="1" applyAlignment="1">
      <alignment horizontal="left" vertical="top" wrapText="1"/>
    </xf>
    <xf numFmtId="0" fontId="10" fillId="21" borderId="1" xfId="0" applyFont="1" applyFill="1" applyBorder="1" applyAlignment="1">
      <alignment horizontal="right" vertical="top" wrapText="1"/>
    </xf>
    <xf numFmtId="0" fontId="10" fillId="21" borderId="3" xfId="0" applyFont="1" applyFill="1" applyBorder="1" applyAlignment="1">
      <alignment horizontal="right" vertical="top" wrapText="1"/>
    </xf>
    <xf numFmtId="0" fontId="10" fillId="21" borderId="28" xfId="0" applyFont="1" applyFill="1" applyBorder="1" applyAlignment="1">
      <alignment horizontal="right" vertical="top" wrapText="1"/>
    </xf>
    <xf numFmtId="0" fontId="5" fillId="20" borderId="18" xfId="0" applyFont="1" applyFill="1" applyBorder="1" applyAlignment="1">
      <alignment horizontal="right" vertical="top" wrapText="1"/>
    </xf>
    <xf numFmtId="0" fontId="10" fillId="21" borderId="18" xfId="0" applyFont="1" applyFill="1" applyBorder="1" applyAlignment="1">
      <alignment horizontal="right" vertical="top" wrapText="1"/>
    </xf>
    <xf numFmtId="0" fontId="9" fillId="22" borderId="0" xfId="0" applyFont="1" applyFill="1" applyBorder="1" applyAlignment="1">
      <alignment horizontal="right" vertical="top" wrapText="1"/>
    </xf>
    <xf numFmtId="0" fontId="9" fillId="22" borderId="13" xfId="0" applyFont="1" applyFill="1" applyBorder="1" applyAlignment="1">
      <alignment horizontal="right" vertical="top" wrapText="1"/>
    </xf>
    <xf numFmtId="0" fontId="9" fillId="22" borderId="15" xfId="0" applyFont="1" applyFill="1" applyBorder="1" applyAlignment="1">
      <alignment horizontal="left" vertical="top" wrapText="1"/>
    </xf>
    <xf numFmtId="0" fontId="9" fillId="22" borderId="15" xfId="0" applyFont="1" applyFill="1" applyBorder="1" applyAlignment="1">
      <alignment horizontal="right" vertical="top" wrapText="1"/>
    </xf>
    <xf numFmtId="0" fontId="9" fillId="22" borderId="16" xfId="0" applyFont="1" applyFill="1" applyBorder="1" applyAlignment="1">
      <alignment horizontal="right" vertical="top" wrapText="1"/>
    </xf>
    <xf numFmtId="0" fontId="14" fillId="22" borderId="0" xfId="0" applyFont="1" applyFill="1" applyAlignment="1">
      <alignment horizontal="center" vertical="top" wrapText="1"/>
    </xf>
    <xf numFmtId="0" fontId="0" fillId="0" borderId="0" xfId="0" applyFill="1" applyBorder="1" applyAlignment="1"/>
    <xf numFmtId="0" fontId="0" fillId="0" borderId="0" xfId="0" applyProtection="1">
      <protection locked="0"/>
    </xf>
    <xf numFmtId="0" fontId="25" fillId="0" borderId="32" xfId="0" applyFont="1" applyBorder="1"/>
    <xf numFmtId="0" fontId="25" fillId="0" borderId="34" xfId="0" applyFont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 wrapText="1"/>
    </xf>
    <xf numFmtId="0" fontId="30" fillId="0" borderId="32" xfId="1" applyFont="1" applyBorder="1" applyAlignment="1">
      <alignment horizontal="center" vertical="center"/>
    </xf>
    <xf numFmtId="10" fontId="31" fillId="23" borderId="34" xfId="2" applyNumberFormat="1" applyFont="1" applyFill="1" applyBorder="1" applyAlignment="1" applyProtection="1">
      <alignment horizontal="center" vertical="center"/>
      <protection locked="0"/>
    </xf>
    <xf numFmtId="10" fontId="30" fillId="23" borderId="34" xfId="1" applyNumberFormat="1" applyFont="1" applyFill="1" applyBorder="1" applyAlignment="1" applyProtection="1">
      <alignment horizontal="center" vertical="center"/>
      <protection locked="0"/>
    </xf>
    <xf numFmtId="10" fontId="30" fillId="0" borderId="34" xfId="1" applyNumberFormat="1" applyFont="1" applyBorder="1" applyAlignment="1">
      <alignment vertical="center"/>
    </xf>
    <xf numFmtId="10" fontId="30" fillId="23" borderId="34" xfId="2" applyNumberFormat="1" applyFont="1" applyFill="1" applyBorder="1" applyAlignment="1" applyProtection="1">
      <alignment horizontal="center" vertical="center"/>
      <protection locked="0"/>
    </xf>
    <xf numFmtId="10" fontId="32" fillId="0" borderId="34" xfId="2" applyNumberFormat="1" applyFont="1" applyFill="1" applyBorder="1" applyAlignment="1" applyProtection="1">
      <alignment horizontal="center" vertical="center"/>
    </xf>
    <xf numFmtId="10" fontId="32" fillId="0" borderId="34" xfId="1" applyNumberFormat="1" applyFont="1" applyBorder="1" applyAlignment="1">
      <alignment horizontal="center" vertical="center"/>
    </xf>
    <xf numFmtId="0" fontId="32" fillId="0" borderId="41" xfId="1" applyFont="1" applyBorder="1" applyAlignment="1">
      <alignment vertical="center"/>
    </xf>
    <xf numFmtId="0" fontId="10" fillId="23" borderId="1" xfId="0" applyFont="1" applyFill="1" applyBorder="1" applyAlignment="1">
      <alignment horizontal="right" vertical="top" wrapText="1"/>
    </xf>
    <xf numFmtId="0" fontId="10" fillId="23" borderId="3" xfId="0" applyFont="1" applyFill="1" applyBorder="1" applyAlignment="1">
      <alignment horizontal="right" vertical="top" wrapText="1"/>
    </xf>
    <xf numFmtId="0" fontId="10" fillId="23" borderId="18" xfId="0" applyFont="1" applyFill="1" applyBorder="1" applyAlignment="1">
      <alignment horizontal="right" vertical="top" wrapText="1"/>
    </xf>
    <xf numFmtId="0" fontId="10" fillId="23" borderId="28" xfId="0" applyFont="1" applyFill="1" applyBorder="1" applyAlignment="1">
      <alignment horizontal="right" vertical="top" wrapText="1"/>
    </xf>
    <xf numFmtId="0" fontId="20" fillId="16" borderId="14" xfId="0" applyFont="1" applyFill="1" applyBorder="1" applyAlignment="1">
      <alignment horizontal="right" vertical="top" wrapText="1"/>
    </xf>
    <xf numFmtId="0" fontId="20" fillId="16" borderId="15" xfId="0" applyFont="1" applyFill="1" applyBorder="1" applyAlignment="1">
      <alignment horizontal="right" vertical="top" wrapText="1"/>
    </xf>
    <xf numFmtId="0" fontId="19" fillId="15" borderId="15" xfId="0" applyFont="1" applyFill="1" applyBorder="1" applyAlignment="1">
      <alignment horizontal="left" vertical="top" wrapText="1"/>
    </xf>
    <xf numFmtId="4" fontId="21" fillId="17" borderId="15" xfId="0" applyNumberFormat="1" applyFont="1" applyFill="1" applyBorder="1" applyAlignment="1">
      <alignment horizontal="right" vertical="top" wrapText="1"/>
    </xf>
    <xf numFmtId="0" fontId="20" fillId="16" borderId="16" xfId="0" applyFont="1" applyFill="1" applyBorder="1" applyAlignment="1">
      <alignment horizontal="right" vertical="top" wrapText="1"/>
    </xf>
    <xf numFmtId="0" fontId="26" fillId="3" borderId="20" xfId="0" applyFont="1" applyFill="1" applyBorder="1" applyAlignment="1">
      <alignment horizontal="center" wrapText="1"/>
    </xf>
    <xf numFmtId="0" fontId="26" fillId="3" borderId="21" xfId="0" applyFont="1" applyFill="1" applyBorder="1" applyAlignment="1">
      <alignment horizontal="center" wrapText="1"/>
    </xf>
    <xf numFmtId="0" fontId="26" fillId="3" borderId="22" xfId="0" applyFont="1" applyFill="1" applyBorder="1" applyAlignment="1">
      <alignment horizontal="center" wrapText="1"/>
    </xf>
    <xf numFmtId="0" fontId="20" fillId="16" borderId="12" xfId="0" applyFont="1" applyFill="1" applyBorder="1" applyAlignment="1">
      <alignment horizontal="right" vertical="top" wrapText="1"/>
    </xf>
    <xf numFmtId="0" fontId="20" fillId="16" borderId="0" xfId="0" applyFont="1" applyFill="1" applyBorder="1" applyAlignment="1">
      <alignment horizontal="right" vertical="top" wrapText="1"/>
    </xf>
    <xf numFmtId="0" fontId="19" fillId="15" borderId="0" xfId="0" applyFont="1" applyFill="1" applyBorder="1" applyAlignment="1">
      <alignment horizontal="left" vertical="top" wrapText="1"/>
    </xf>
    <xf numFmtId="4" fontId="21" fillId="17" borderId="0" xfId="0" applyNumberFormat="1" applyFont="1" applyFill="1" applyBorder="1" applyAlignment="1">
      <alignment horizontal="right" vertical="top" wrapText="1"/>
    </xf>
    <xf numFmtId="0" fontId="20" fillId="16" borderId="13" xfId="0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9" fillId="15" borderId="16" xfId="0" applyFont="1" applyFill="1" applyBorder="1" applyAlignment="1">
      <alignment horizontal="left" vertical="top" wrapText="1"/>
    </xf>
    <xf numFmtId="0" fontId="1" fillId="22" borderId="20" xfId="0" applyFont="1" applyFill="1" applyBorder="1" applyAlignment="1">
      <alignment horizontal="center" wrapText="1"/>
    </xf>
    <xf numFmtId="0" fontId="1" fillId="22" borderId="21" xfId="0" applyFont="1" applyFill="1" applyBorder="1" applyAlignment="1">
      <alignment horizontal="center" wrapText="1"/>
    </xf>
    <xf numFmtId="0" fontId="1" fillId="22" borderId="22" xfId="0" applyFont="1" applyFill="1" applyBorder="1" applyAlignment="1">
      <alignment horizontal="center" wrapText="1"/>
    </xf>
    <xf numFmtId="0" fontId="9" fillId="22" borderId="12" xfId="0" applyFont="1" applyFill="1" applyBorder="1" applyAlignment="1">
      <alignment horizontal="left" vertical="top" wrapText="1"/>
    </xf>
    <xf numFmtId="0" fontId="9" fillId="22" borderId="0" xfId="0" applyFont="1" applyFill="1" applyBorder="1" applyAlignment="1">
      <alignment horizontal="left" vertical="top" wrapText="1"/>
    </xf>
    <xf numFmtId="0" fontId="9" fillId="22" borderId="14" xfId="0" applyFont="1" applyFill="1" applyBorder="1" applyAlignment="1">
      <alignment horizontal="left" vertical="top" wrapText="1"/>
    </xf>
    <xf numFmtId="0" fontId="9" fillId="22" borderId="15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horizontal="center" vertical="top" wrapText="1"/>
    </xf>
    <xf numFmtId="0" fontId="9" fillId="22" borderId="0" xfId="0" applyFont="1" applyFill="1" applyBorder="1" applyAlignment="1">
      <alignment horizontal="center" vertical="top" wrapText="1"/>
    </xf>
    <xf numFmtId="0" fontId="9" fillId="22" borderId="13" xfId="0" applyFont="1" applyFill="1" applyBorder="1" applyAlignment="1">
      <alignment horizontal="center" vertical="top" wrapText="1"/>
    </xf>
    <xf numFmtId="0" fontId="35" fillId="0" borderId="32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43" xfId="1" applyFont="1" applyBorder="1" applyAlignment="1" applyProtection="1">
      <alignment horizontal="center" vertical="center"/>
      <protection locked="0"/>
    </xf>
    <xf numFmtId="0" fontId="30" fillId="0" borderId="44" xfId="1" applyFont="1" applyBorder="1" applyAlignment="1" applyProtection="1">
      <alignment horizontal="center" vertical="center"/>
      <protection locked="0"/>
    </xf>
    <xf numFmtId="0" fontId="30" fillId="0" borderId="32" xfId="1" applyFont="1" applyBorder="1" applyAlignment="1" applyProtection="1">
      <alignment vertical="center" wrapText="1"/>
      <protection locked="0"/>
    </xf>
    <xf numFmtId="0" fontId="30" fillId="0" borderId="33" xfId="1" applyFont="1" applyBorder="1" applyAlignment="1" applyProtection="1">
      <alignment vertical="center" wrapText="1"/>
      <protection locked="0"/>
    </xf>
    <xf numFmtId="0" fontId="30" fillId="0" borderId="34" xfId="1" applyFont="1" applyBorder="1" applyAlignment="1" applyProtection="1">
      <alignment vertical="center" wrapText="1"/>
      <protection locked="0"/>
    </xf>
    <xf numFmtId="0" fontId="30" fillId="0" borderId="32" xfId="1" applyFont="1" applyBorder="1" applyAlignment="1">
      <alignment vertical="center" wrapText="1"/>
    </xf>
    <xf numFmtId="0" fontId="30" fillId="0" borderId="33" xfId="1" applyFont="1" applyBorder="1" applyAlignment="1">
      <alignment vertical="center" wrapText="1"/>
    </xf>
    <xf numFmtId="0" fontId="30" fillId="0" borderId="34" xfId="1" applyFont="1" applyBorder="1" applyAlignment="1">
      <alignment vertical="center" wrapText="1"/>
    </xf>
    <xf numFmtId="0" fontId="30" fillId="0" borderId="33" xfId="1" applyFont="1" applyBorder="1" applyAlignment="1">
      <alignment horizontal="left" vertical="center"/>
    </xf>
    <xf numFmtId="0" fontId="32" fillId="0" borderId="32" xfId="1" applyFont="1" applyBorder="1" applyAlignment="1">
      <alignment horizontal="center" vertical="center"/>
    </xf>
    <xf numFmtId="0" fontId="32" fillId="0" borderId="33" xfId="1" applyFont="1" applyBorder="1" applyAlignment="1">
      <alignment horizontal="center" vertical="center"/>
    </xf>
    <xf numFmtId="0" fontId="32" fillId="0" borderId="34" xfId="1" applyFont="1" applyBorder="1" applyAlignment="1">
      <alignment horizontal="center" vertical="center"/>
    </xf>
    <xf numFmtId="0" fontId="30" fillId="0" borderId="32" xfId="1" applyFont="1" applyBorder="1" applyAlignment="1">
      <alignment horizontal="center" vertical="center"/>
    </xf>
    <xf numFmtId="0" fontId="30" fillId="0" borderId="33" xfId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24" fillId="26" borderId="33" xfId="0" applyFont="1" applyFill="1" applyBorder="1" applyAlignment="1">
      <alignment horizontal="center" vertical="center" wrapText="1"/>
    </xf>
    <xf numFmtId="0" fontId="24" fillId="26" borderId="34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 vertical="center"/>
    </xf>
    <xf numFmtId="0" fontId="25" fillId="25" borderId="33" xfId="0" applyFont="1" applyFill="1" applyBorder="1" applyAlignment="1">
      <alignment horizontal="center" vertical="center"/>
    </xf>
    <xf numFmtId="0" fontId="25" fillId="25" borderId="3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5" fillId="0" borderId="33" xfId="0" applyFont="1" applyBorder="1" applyAlignment="1" applyProtection="1">
      <alignment horizontal="left" wrapText="1"/>
      <protection locked="0"/>
    </xf>
    <xf numFmtId="0" fontId="25" fillId="0" borderId="33" xfId="0" applyFont="1" applyBorder="1" applyAlignment="1" applyProtection="1">
      <alignment horizontal="left"/>
      <protection locked="0"/>
    </xf>
    <xf numFmtId="10" fontId="25" fillId="0" borderId="34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</cellXfs>
  <cellStyles count="3">
    <cellStyle name="Normal" xfId="0" builtinId="0"/>
    <cellStyle name="Normal 2 22" xfId="1"/>
    <cellStyle name="Porcentagem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276350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19050</xdr:rowOff>
    </xdr:from>
    <xdr:to>
      <xdr:col>0</xdr:col>
      <xdr:colOff>1333065</xdr:colOff>
      <xdr:row>1</xdr:row>
      <xdr:rowOff>714375</xdr:rowOff>
    </xdr:to>
    <xdr:pic>
      <xdr:nvPicPr>
        <xdr:cNvPr id="2" name="Picture 1" descr="Brasão do M">
          <a:extLst>
            <a:ext uri="{FF2B5EF4-FFF2-40B4-BE49-F238E27FC236}">
              <a16:creationId xmlns:a16="http://schemas.microsoft.com/office/drawing/2014/main" xmlns="" id="{6BF8591E-FABD-413A-97B3-5752ADE0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9550"/>
          <a:ext cx="122829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47625</xdr:rowOff>
    </xdr:from>
    <xdr:to>
      <xdr:col>7</xdr:col>
      <xdr:colOff>142875</xdr:colOff>
      <xdr:row>26</xdr:row>
      <xdr:rowOff>123825</xdr:rowOff>
    </xdr:to>
    <xdr:pic>
      <xdr:nvPicPr>
        <xdr:cNvPr id="2" name="Picture 1" descr="image001">
          <a:extLst>
            <a:ext uri="{FF2B5EF4-FFF2-40B4-BE49-F238E27FC236}">
              <a16:creationId xmlns="" xmlns:a16="http://schemas.microsoft.com/office/drawing/2014/main" id="{176F5127-68F1-4F58-9A23-7711DDE3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714375" y="4629150"/>
          <a:ext cx="407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35</xdr:row>
      <xdr:rowOff>38100</xdr:rowOff>
    </xdr:from>
    <xdr:to>
      <xdr:col>9</xdr:col>
      <xdr:colOff>1</xdr:colOff>
      <xdr:row>47</xdr:row>
      <xdr:rowOff>0</xdr:rowOff>
    </xdr:to>
    <xdr:grpSp>
      <xdr:nvGrpSpPr>
        <xdr:cNvPr id="3" name="Agrupar 2">
          <a:extLst>
            <a:ext uri="{FF2B5EF4-FFF2-40B4-BE49-F238E27FC236}">
              <a16:creationId xmlns="" xmlns:a16="http://schemas.microsoft.com/office/drawing/2014/main" id="{AF28C4D2-1000-4B64-87F6-A9A1C7BF8DB5}"/>
            </a:ext>
          </a:extLst>
        </xdr:cNvPr>
        <xdr:cNvGrpSpPr>
          <a:grpSpLocks/>
        </xdr:cNvGrpSpPr>
      </xdr:nvGrpSpPr>
      <xdr:grpSpPr bwMode="auto">
        <a:xfrm>
          <a:off x="47625" y="6610350"/>
          <a:ext cx="6400801" cy="2133600"/>
          <a:chOff x="0" y="7874000"/>
          <a:chExt cx="6138332" cy="2402417"/>
        </a:xfrm>
      </xdr:grpSpPr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7324A3F6-8F1C-48E9-8BE2-1F32B2D557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>
            <a:fillRect/>
          </a:stretch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2A33F911-DF24-4943-B158-40D796B3A1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9" b="23924"/>
          <a:stretch>
            <a:fillRect/>
          </a:stretch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638175</xdr:rowOff>
    </xdr:to>
    <xdr:pic>
      <xdr:nvPicPr>
        <xdr:cNvPr id="6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tabSelected="1" showOutlineSymbols="0" zoomScaleNormal="100" workbookViewId="0">
      <selection activeCell="I9" sqref="I9"/>
    </sheetView>
  </sheetViews>
  <sheetFormatPr defaultRowHeight="14.25" x14ac:dyDescent="0.2"/>
  <cols>
    <col min="1" max="1" width="10" bestFit="1" customWidth="1"/>
    <col min="2" max="2" width="10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6"/>
      <c r="B1" s="17"/>
      <c r="C1" s="17"/>
      <c r="D1" s="17" t="s">
        <v>0</v>
      </c>
      <c r="E1" s="102" t="s">
        <v>1</v>
      </c>
      <c r="F1" s="102"/>
      <c r="G1" s="102" t="s">
        <v>2</v>
      </c>
      <c r="H1" s="102"/>
      <c r="I1" s="102" t="s">
        <v>3</v>
      </c>
      <c r="J1" s="103"/>
    </row>
    <row r="2" spans="1:10" ht="96" customHeight="1" thickBot="1" x14ac:dyDescent="0.25">
      <c r="A2" s="39"/>
      <c r="B2" s="40"/>
      <c r="C2" s="40"/>
      <c r="D2" s="40" t="s">
        <v>4</v>
      </c>
      <c r="E2" s="91" t="s">
        <v>5</v>
      </c>
      <c r="F2" s="91"/>
      <c r="G2" s="91" t="s">
        <v>6</v>
      </c>
      <c r="H2" s="91"/>
      <c r="I2" s="91" t="s">
        <v>7</v>
      </c>
      <c r="J2" s="104"/>
    </row>
    <row r="3" spans="1:10" ht="23.25" customHeight="1" thickBot="1" x14ac:dyDescent="0.3">
      <c r="A3" s="94" t="s">
        <v>8</v>
      </c>
      <c r="B3" s="95"/>
      <c r="C3" s="95"/>
      <c r="D3" s="95"/>
      <c r="E3" s="95"/>
      <c r="F3" s="95"/>
      <c r="G3" s="95"/>
      <c r="H3" s="95"/>
      <c r="I3" s="95"/>
      <c r="J3" s="96"/>
    </row>
    <row r="4" spans="1:10" ht="30" customHeight="1" x14ac:dyDescent="0.2">
      <c r="A4" s="41" t="s">
        <v>9</v>
      </c>
      <c r="B4" s="42" t="s">
        <v>10</v>
      </c>
      <c r="C4" s="43" t="s">
        <v>11</v>
      </c>
      <c r="D4" s="43" t="s">
        <v>12</v>
      </c>
      <c r="E4" s="44" t="s">
        <v>13</v>
      </c>
      <c r="F4" s="42" t="s">
        <v>14</v>
      </c>
      <c r="G4" s="42" t="s">
        <v>15</v>
      </c>
      <c r="H4" s="42" t="s">
        <v>16</v>
      </c>
      <c r="I4" s="42" t="s">
        <v>17</v>
      </c>
      <c r="J4" s="45" t="s">
        <v>18</v>
      </c>
    </row>
    <row r="5" spans="1:10" ht="24" customHeight="1" x14ac:dyDescent="0.2">
      <c r="A5" s="18" t="s">
        <v>19</v>
      </c>
      <c r="B5" s="19"/>
      <c r="C5" s="19"/>
      <c r="D5" s="19" t="s">
        <v>20</v>
      </c>
      <c r="E5" s="19"/>
      <c r="F5" s="20"/>
      <c r="G5" s="19"/>
      <c r="H5" s="19"/>
      <c r="I5" s="21">
        <f>SUM(I6:I7)</f>
        <v>41556</v>
      </c>
      <c r="J5" s="22">
        <f>SUM(J6:J7)</f>
        <v>2.9974341989224024E-2</v>
      </c>
    </row>
    <row r="6" spans="1:10" ht="24" customHeight="1" x14ac:dyDescent="0.2">
      <c r="A6" s="23" t="s">
        <v>21</v>
      </c>
      <c r="B6" s="24" t="s">
        <v>22</v>
      </c>
      <c r="C6" s="25" t="s">
        <v>23</v>
      </c>
      <c r="D6" s="25" t="s">
        <v>24</v>
      </c>
      <c r="E6" s="26" t="s">
        <v>25</v>
      </c>
      <c r="F6" s="24">
        <v>40</v>
      </c>
      <c r="G6" s="27">
        <v>86.74</v>
      </c>
      <c r="H6" s="1">
        <f t="shared" ref="H6:H7" si="0">TRUNC(G6+(G6*$G$2),2)</f>
        <v>111.6</v>
      </c>
      <c r="I6" s="1">
        <f>TRUNC(F6*H6,2)</f>
        <v>4464</v>
      </c>
      <c r="J6" s="2">
        <f>I6/$H$147</f>
        <v>3.2198831129053819E-3</v>
      </c>
    </row>
    <row r="7" spans="1:10" ht="24" customHeight="1" x14ac:dyDescent="0.2">
      <c r="A7" s="23" t="s">
        <v>26</v>
      </c>
      <c r="B7" s="24" t="s">
        <v>27</v>
      </c>
      <c r="C7" s="25" t="s">
        <v>23</v>
      </c>
      <c r="D7" s="25" t="s">
        <v>28</v>
      </c>
      <c r="E7" s="26" t="s">
        <v>25</v>
      </c>
      <c r="F7" s="24">
        <v>1100</v>
      </c>
      <c r="G7" s="27">
        <v>26.21</v>
      </c>
      <c r="H7" s="1">
        <f t="shared" si="0"/>
        <v>33.72</v>
      </c>
      <c r="I7" s="1">
        <f>TRUNC(F7*H7,2)</f>
        <v>37092</v>
      </c>
      <c r="J7" s="2">
        <f>I7/$H$147</f>
        <v>2.6754458876318641E-2</v>
      </c>
    </row>
    <row r="8" spans="1:10" ht="24" customHeight="1" x14ac:dyDescent="0.2">
      <c r="A8" s="18" t="s">
        <v>29</v>
      </c>
      <c r="B8" s="19"/>
      <c r="C8" s="19"/>
      <c r="D8" s="19" t="s">
        <v>30</v>
      </c>
      <c r="E8" s="19"/>
      <c r="F8" s="20"/>
      <c r="G8" s="19"/>
      <c r="H8" s="19"/>
      <c r="I8" s="21">
        <f>SUM(I9:I20)</f>
        <v>64148.099999999991</v>
      </c>
      <c r="J8" s="22">
        <f>SUM(J9:J20)</f>
        <v>4.6270023278442138E-2</v>
      </c>
    </row>
    <row r="9" spans="1:10" ht="36" customHeight="1" x14ac:dyDescent="0.2">
      <c r="A9" s="23" t="s">
        <v>31</v>
      </c>
      <c r="B9" s="24" t="s">
        <v>32</v>
      </c>
      <c r="C9" s="25" t="s">
        <v>23</v>
      </c>
      <c r="D9" s="25" t="s">
        <v>33</v>
      </c>
      <c r="E9" s="26" t="s">
        <v>34</v>
      </c>
      <c r="F9" s="24">
        <v>6</v>
      </c>
      <c r="G9" s="27">
        <v>610.80999999999995</v>
      </c>
      <c r="H9" s="1">
        <f t="shared" ref="H9:H20" si="1">TRUNC(G9+(G9*$G$2),2)</f>
        <v>785.92</v>
      </c>
      <c r="I9" s="1">
        <f t="shared" ref="I9:I20" si="2">TRUNC(F9*H9,2)</f>
        <v>4715.5200000000004</v>
      </c>
      <c r="J9" s="2">
        <f t="shared" ref="J9:J73" si="3">I9/$H$147</f>
        <v>3.4013044839981154E-3</v>
      </c>
    </row>
    <row r="10" spans="1:10" ht="24" customHeight="1" x14ac:dyDescent="0.2">
      <c r="A10" s="23" t="s">
        <v>35</v>
      </c>
      <c r="B10" s="24" t="s">
        <v>36</v>
      </c>
      <c r="C10" s="25" t="s">
        <v>37</v>
      </c>
      <c r="D10" s="25" t="s">
        <v>38</v>
      </c>
      <c r="E10" s="26" t="s">
        <v>34</v>
      </c>
      <c r="F10" s="24">
        <v>6</v>
      </c>
      <c r="G10" s="27">
        <v>321.31</v>
      </c>
      <c r="H10" s="1">
        <f t="shared" si="1"/>
        <v>413.42</v>
      </c>
      <c r="I10" s="1">
        <f t="shared" si="2"/>
        <v>2480.52</v>
      </c>
      <c r="J10" s="2">
        <f t="shared" si="3"/>
        <v>1.7891990276039556E-3</v>
      </c>
    </row>
    <row r="11" spans="1:10" ht="24" customHeight="1" x14ac:dyDescent="0.2">
      <c r="A11" s="23" t="s">
        <v>39</v>
      </c>
      <c r="B11" s="24" t="s">
        <v>40</v>
      </c>
      <c r="C11" s="25" t="s">
        <v>23</v>
      </c>
      <c r="D11" s="25" t="s">
        <v>41</v>
      </c>
      <c r="E11" s="26" t="s">
        <v>34</v>
      </c>
      <c r="F11" s="24">
        <v>1000</v>
      </c>
      <c r="G11" s="27">
        <v>0.75</v>
      </c>
      <c r="H11" s="1">
        <f t="shared" si="1"/>
        <v>0.96</v>
      </c>
      <c r="I11" s="1">
        <f t="shared" si="2"/>
        <v>960</v>
      </c>
      <c r="J11" s="2">
        <f t="shared" si="3"/>
        <v>6.9244798126997457E-4</v>
      </c>
    </row>
    <row r="12" spans="1:10" ht="24" customHeight="1" x14ac:dyDescent="0.2">
      <c r="A12" s="23" t="s">
        <v>39</v>
      </c>
      <c r="B12" s="24" t="s">
        <v>42</v>
      </c>
      <c r="C12" s="25" t="s">
        <v>23</v>
      </c>
      <c r="D12" s="25" t="s">
        <v>43</v>
      </c>
      <c r="E12" s="26" t="s">
        <v>44</v>
      </c>
      <c r="F12" s="24">
        <v>93</v>
      </c>
      <c r="G12" s="27">
        <v>86.94</v>
      </c>
      <c r="H12" s="1">
        <f t="shared" si="1"/>
        <v>111.86</v>
      </c>
      <c r="I12" s="1">
        <f t="shared" si="2"/>
        <v>10402.98</v>
      </c>
      <c r="J12" s="2">
        <f t="shared" si="3"/>
        <v>7.5036692710332498E-3</v>
      </c>
    </row>
    <row r="13" spans="1:10" ht="24" customHeight="1" x14ac:dyDescent="0.2">
      <c r="A13" s="23" t="s">
        <v>39</v>
      </c>
      <c r="B13" s="24" t="s">
        <v>45</v>
      </c>
      <c r="C13" s="25" t="s">
        <v>23</v>
      </c>
      <c r="D13" s="25" t="s">
        <v>46</v>
      </c>
      <c r="E13" s="26" t="s">
        <v>47</v>
      </c>
      <c r="F13" s="24">
        <v>300</v>
      </c>
      <c r="G13" s="27">
        <v>0.51</v>
      </c>
      <c r="H13" s="1">
        <f t="shared" si="1"/>
        <v>0.65</v>
      </c>
      <c r="I13" s="1">
        <f t="shared" si="2"/>
        <v>195</v>
      </c>
      <c r="J13" s="2">
        <f t="shared" si="3"/>
        <v>1.4065349619546359E-4</v>
      </c>
    </row>
    <row r="14" spans="1:10" ht="24" customHeight="1" x14ac:dyDescent="0.2">
      <c r="A14" s="23" t="s">
        <v>39</v>
      </c>
      <c r="B14" s="24" t="s">
        <v>48</v>
      </c>
      <c r="C14" s="25" t="s">
        <v>37</v>
      </c>
      <c r="D14" s="25" t="s">
        <v>49</v>
      </c>
      <c r="E14" s="26" t="s">
        <v>50</v>
      </c>
      <c r="F14" s="24">
        <v>4151</v>
      </c>
      <c r="G14" s="27">
        <v>2.06</v>
      </c>
      <c r="H14" s="1">
        <f t="shared" si="1"/>
        <v>2.65</v>
      </c>
      <c r="I14" s="1">
        <f t="shared" si="2"/>
        <v>11000.15</v>
      </c>
      <c r="J14" s="2">
        <f t="shared" si="3"/>
        <v>7.9344079803821983E-3</v>
      </c>
    </row>
    <row r="15" spans="1:10" ht="36" customHeight="1" x14ac:dyDescent="0.2">
      <c r="A15" s="23" t="s">
        <v>51</v>
      </c>
      <c r="B15" s="24" t="s">
        <v>52</v>
      </c>
      <c r="C15" s="25" t="s">
        <v>23</v>
      </c>
      <c r="D15" s="25" t="s">
        <v>53</v>
      </c>
      <c r="E15" s="26" t="s">
        <v>47</v>
      </c>
      <c r="F15" s="24">
        <v>225</v>
      </c>
      <c r="G15" s="27">
        <v>48.21</v>
      </c>
      <c r="H15" s="1">
        <f t="shared" si="1"/>
        <v>62.03</v>
      </c>
      <c r="I15" s="1">
        <f t="shared" si="2"/>
        <v>13956.75</v>
      </c>
      <c r="J15" s="2">
        <f t="shared" si="3"/>
        <v>1.0067003502697623E-2</v>
      </c>
    </row>
    <row r="16" spans="1:10" ht="24" customHeight="1" x14ac:dyDescent="0.2">
      <c r="A16" s="23" t="s">
        <v>51</v>
      </c>
      <c r="B16" s="24" t="s">
        <v>54</v>
      </c>
      <c r="C16" s="25" t="s">
        <v>23</v>
      </c>
      <c r="D16" s="25" t="s">
        <v>55</v>
      </c>
      <c r="E16" s="26" t="s">
        <v>44</v>
      </c>
      <c r="F16" s="24">
        <v>21</v>
      </c>
      <c r="G16" s="27">
        <v>209.41</v>
      </c>
      <c r="H16" s="1">
        <f t="shared" si="1"/>
        <v>269.44</v>
      </c>
      <c r="I16" s="1">
        <f t="shared" si="2"/>
        <v>5658.24</v>
      </c>
      <c r="J16" s="2">
        <f t="shared" si="3"/>
        <v>4.0812884016052297E-3</v>
      </c>
    </row>
    <row r="17" spans="1:10" ht="36" customHeight="1" x14ac:dyDescent="0.2">
      <c r="A17" s="23" t="s">
        <v>56</v>
      </c>
      <c r="B17" s="24" t="s">
        <v>57</v>
      </c>
      <c r="C17" s="25" t="s">
        <v>23</v>
      </c>
      <c r="D17" s="25" t="s">
        <v>58</v>
      </c>
      <c r="E17" s="26" t="s">
        <v>59</v>
      </c>
      <c r="F17" s="24">
        <v>4000</v>
      </c>
      <c r="G17" s="27">
        <v>2.4700000000000002</v>
      </c>
      <c r="H17" s="1">
        <f t="shared" si="1"/>
        <v>3.17</v>
      </c>
      <c r="I17" s="1">
        <f t="shared" si="2"/>
        <v>12680</v>
      </c>
      <c r="J17" s="2">
        <f t="shared" si="3"/>
        <v>9.1460837526075815E-3</v>
      </c>
    </row>
    <row r="18" spans="1:10" ht="36" customHeight="1" x14ac:dyDescent="0.2">
      <c r="A18" s="23" t="s">
        <v>56</v>
      </c>
      <c r="B18" s="24" t="s">
        <v>60</v>
      </c>
      <c r="C18" s="25" t="s">
        <v>23</v>
      </c>
      <c r="D18" s="25" t="s">
        <v>61</v>
      </c>
      <c r="E18" s="26" t="s">
        <v>62</v>
      </c>
      <c r="F18" s="24">
        <v>5</v>
      </c>
      <c r="G18" s="27">
        <v>93.03</v>
      </c>
      <c r="H18" s="1">
        <f t="shared" si="1"/>
        <v>119.7</v>
      </c>
      <c r="I18" s="1">
        <f t="shared" si="2"/>
        <v>598.5</v>
      </c>
      <c r="J18" s="2">
        <f t="shared" si="3"/>
        <v>4.3169803832299978E-4</v>
      </c>
    </row>
    <row r="19" spans="1:10" ht="24" customHeight="1" x14ac:dyDescent="0.2">
      <c r="A19" s="23" t="s">
        <v>63</v>
      </c>
      <c r="B19" s="24" t="s">
        <v>64</v>
      </c>
      <c r="C19" s="25" t="s">
        <v>23</v>
      </c>
      <c r="D19" s="25" t="s">
        <v>65</v>
      </c>
      <c r="E19" s="26" t="s">
        <v>62</v>
      </c>
      <c r="F19" s="24">
        <v>5</v>
      </c>
      <c r="G19" s="27">
        <v>218.66</v>
      </c>
      <c r="H19" s="1">
        <f t="shared" si="1"/>
        <v>281.33999999999997</v>
      </c>
      <c r="I19" s="1">
        <f t="shared" si="2"/>
        <v>1406.7</v>
      </c>
      <c r="J19" s="2">
        <f t="shared" si="3"/>
        <v>1.0146526825546597E-3</v>
      </c>
    </row>
    <row r="20" spans="1:10" ht="24" customHeight="1" x14ac:dyDescent="0.2">
      <c r="A20" s="23" t="s">
        <v>66</v>
      </c>
      <c r="B20" s="24" t="s">
        <v>67</v>
      </c>
      <c r="C20" s="25" t="s">
        <v>37</v>
      </c>
      <c r="D20" s="25" t="s">
        <v>68</v>
      </c>
      <c r="E20" s="26" t="s">
        <v>34</v>
      </c>
      <c r="F20" s="24">
        <v>1</v>
      </c>
      <c r="G20" s="27">
        <v>72.86</v>
      </c>
      <c r="H20" s="1">
        <f t="shared" si="1"/>
        <v>93.74</v>
      </c>
      <c r="I20" s="1">
        <f t="shared" si="2"/>
        <v>93.74</v>
      </c>
      <c r="J20" s="2">
        <f t="shared" si="3"/>
        <v>6.7614660171091059E-5</v>
      </c>
    </row>
    <row r="21" spans="1:10" ht="24" customHeight="1" x14ac:dyDescent="0.2">
      <c r="A21" s="18" t="s">
        <v>69</v>
      </c>
      <c r="B21" s="19"/>
      <c r="C21" s="19"/>
      <c r="D21" s="19" t="s">
        <v>70</v>
      </c>
      <c r="E21" s="19"/>
      <c r="F21" s="20"/>
      <c r="G21" s="19"/>
      <c r="H21" s="19"/>
      <c r="I21" s="21">
        <f>SUM(I22:I30)</f>
        <v>21085.980000000003</v>
      </c>
      <c r="J21" s="22">
        <f>SUM(J22:J30)</f>
        <v>1.5209316962603185E-2</v>
      </c>
    </row>
    <row r="22" spans="1:10" ht="36" customHeight="1" x14ac:dyDescent="0.2">
      <c r="A22" s="23" t="s">
        <v>71</v>
      </c>
      <c r="B22" s="24" t="s">
        <v>72</v>
      </c>
      <c r="C22" s="25" t="s">
        <v>23</v>
      </c>
      <c r="D22" s="25" t="s">
        <v>73</v>
      </c>
      <c r="E22" s="26" t="s">
        <v>47</v>
      </c>
      <c r="F22" s="24">
        <v>48</v>
      </c>
      <c r="G22" s="27">
        <v>153.49</v>
      </c>
      <c r="H22" s="1">
        <f t="shared" ref="H22:H30" si="4">TRUNC(G22+(G22*$G$2),2)</f>
        <v>197.49</v>
      </c>
      <c r="I22" s="1">
        <f t="shared" ref="I22:I30" si="5">TRUNC(F22*H22,2)</f>
        <v>9479.52</v>
      </c>
      <c r="J22" s="2">
        <f t="shared" si="3"/>
        <v>6.8375775910503641E-3</v>
      </c>
    </row>
    <row r="23" spans="1:10" ht="24" customHeight="1" x14ac:dyDescent="0.2">
      <c r="A23" s="23" t="s">
        <v>74</v>
      </c>
      <c r="B23" s="24" t="s">
        <v>75</v>
      </c>
      <c r="C23" s="25" t="s">
        <v>23</v>
      </c>
      <c r="D23" s="25" t="s">
        <v>76</v>
      </c>
      <c r="E23" s="26" t="s">
        <v>34</v>
      </c>
      <c r="F23" s="24">
        <v>24</v>
      </c>
      <c r="G23" s="27">
        <v>13.44</v>
      </c>
      <c r="H23" s="1">
        <f t="shared" si="4"/>
        <v>17.29</v>
      </c>
      <c r="I23" s="1">
        <f t="shared" si="5"/>
        <v>414.96</v>
      </c>
      <c r="J23" s="2">
        <f t="shared" si="3"/>
        <v>2.9931063990394651E-4</v>
      </c>
    </row>
    <row r="24" spans="1:10" ht="24" customHeight="1" x14ac:dyDescent="0.2">
      <c r="A24" s="23" t="s">
        <v>74</v>
      </c>
      <c r="B24" s="24" t="s">
        <v>77</v>
      </c>
      <c r="C24" s="25" t="s">
        <v>37</v>
      </c>
      <c r="D24" s="25" t="s">
        <v>78</v>
      </c>
      <c r="E24" s="26" t="s">
        <v>79</v>
      </c>
      <c r="F24" s="24">
        <v>4</v>
      </c>
      <c r="G24" s="27">
        <v>512.75</v>
      </c>
      <c r="H24" s="1">
        <f t="shared" si="4"/>
        <v>659.75</v>
      </c>
      <c r="I24" s="1">
        <f t="shared" si="5"/>
        <v>2639</v>
      </c>
      <c r="J24" s="2">
        <f t="shared" si="3"/>
        <v>1.9035106485119405E-3</v>
      </c>
    </row>
    <row r="25" spans="1:10" ht="24" customHeight="1" x14ac:dyDescent="0.2">
      <c r="A25" s="28" t="s">
        <v>74</v>
      </c>
      <c r="B25" s="29" t="s">
        <v>80</v>
      </c>
      <c r="C25" s="30" t="s">
        <v>23</v>
      </c>
      <c r="D25" s="30" t="s">
        <v>81</v>
      </c>
      <c r="E25" s="31" t="s">
        <v>44</v>
      </c>
      <c r="F25" s="29">
        <v>25.6</v>
      </c>
      <c r="G25" s="32">
        <v>66</v>
      </c>
      <c r="H25" s="1">
        <f t="shared" si="4"/>
        <v>84.92</v>
      </c>
      <c r="I25" s="1">
        <f t="shared" si="5"/>
        <v>2173.9499999999998</v>
      </c>
      <c r="J25" s="2">
        <f t="shared" si="3"/>
        <v>1.5680700925852719E-3</v>
      </c>
    </row>
    <row r="26" spans="1:10" ht="24" customHeight="1" x14ac:dyDescent="0.2">
      <c r="A26" s="28" t="s">
        <v>74</v>
      </c>
      <c r="B26" s="29" t="s">
        <v>82</v>
      </c>
      <c r="C26" s="30" t="s">
        <v>23</v>
      </c>
      <c r="D26" s="30" t="s">
        <v>83</v>
      </c>
      <c r="E26" s="31" t="s">
        <v>47</v>
      </c>
      <c r="F26" s="29">
        <v>15</v>
      </c>
      <c r="G26" s="32">
        <v>3.68</v>
      </c>
      <c r="H26" s="1">
        <f t="shared" si="4"/>
        <v>4.7300000000000004</v>
      </c>
      <c r="I26" s="1">
        <f t="shared" si="5"/>
        <v>70.95</v>
      </c>
      <c r="J26" s="2">
        <f t="shared" si="3"/>
        <v>5.1176233615734057E-5</v>
      </c>
    </row>
    <row r="27" spans="1:10" ht="36" customHeight="1" x14ac:dyDescent="0.2">
      <c r="A27" s="33" t="s">
        <v>84</v>
      </c>
      <c r="B27" s="34" t="s">
        <v>85</v>
      </c>
      <c r="C27" s="35" t="s">
        <v>23</v>
      </c>
      <c r="D27" s="35" t="s">
        <v>86</v>
      </c>
      <c r="E27" s="36" t="s">
        <v>44</v>
      </c>
      <c r="F27" s="34">
        <v>0.5</v>
      </c>
      <c r="G27" s="37">
        <v>425.83</v>
      </c>
      <c r="H27" s="1">
        <f t="shared" si="4"/>
        <v>547.91</v>
      </c>
      <c r="I27" s="1">
        <f t="shared" si="5"/>
        <v>273.95</v>
      </c>
      <c r="J27" s="2">
        <f t="shared" si="3"/>
        <v>1.976001296551141E-4</v>
      </c>
    </row>
    <row r="28" spans="1:10" ht="72" customHeight="1" x14ac:dyDescent="0.2">
      <c r="A28" s="33" t="s">
        <v>87</v>
      </c>
      <c r="B28" s="34" t="s">
        <v>88</v>
      </c>
      <c r="C28" s="35" t="s">
        <v>23</v>
      </c>
      <c r="D28" s="35" t="s">
        <v>89</v>
      </c>
      <c r="E28" s="36" t="s">
        <v>34</v>
      </c>
      <c r="F28" s="34">
        <v>24</v>
      </c>
      <c r="G28" s="37">
        <v>40.46</v>
      </c>
      <c r="H28" s="1">
        <f t="shared" si="4"/>
        <v>52.05</v>
      </c>
      <c r="I28" s="1">
        <f t="shared" si="5"/>
        <v>1249.2</v>
      </c>
      <c r="J28" s="2">
        <f t="shared" si="3"/>
        <v>9.0104793562755447E-4</v>
      </c>
    </row>
    <row r="29" spans="1:10" ht="36" customHeight="1" x14ac:dyDescent="0.2">
      <c r="A29" s="33" t="s">
        <v>90</v>
      </c>
      <c r="B29" s="34" t="s">
        <v>91</v>
      </c>
      <c r="C29" s="35" t="s">
        <v>23</v>
      </c>
      <c r="D29" s="35" t="s">
        <v>92</v>
      </c>
      <c r="E29" s="36" t="s">
        <v>93</v>
      </c>
      <c r="F29" s="34">
        <v>50</v>
      </c>
      <c r="G29" s="37">
        <v>11.82</v>
      </c>
      <c r="H29" s="1">
        <f t="shared" si="4"/>
        <v>15.2</v>
      </c>
      <c r="I29" s="1">
        <f t="shared" si="5"/>
        <v>760</v>
      </c>
      <c r="J29" s="2">
        <f t="shared" si="3"/>
        <v>5.4818798517206318E-4</v>
      </c>
    </row>
    <row r="30" spans="1:10" ht="60" customHeight="1" x14ac:dyDescent="0.2">
      <c r="A30" s="28" t="s">
        <v>94</v>
      </c>
      <c r="B30" s="29" t="s">
        <v>95</v>
      </c>
      <c r="C30" s="30" t="s">
        <v>23</v>
      </c>
      <c r="D30" s="30" t="s">
        <v>96</v>
      </c>
      <c r="E30" s="31" t="s">
        <v>62</v>
      </c>
      <c r="F30" s="29">
        <v>1</v>
      </c>
      <c r="G30" s="32">
        <v>3127.73</v>
      </c>
      <c r="H30" s="1">
        <f t="shared" si="4"/>
        <v>4024.45</v>
      </c>
      <c r="I30" s="1">
        <f t="shared" si="5"/>
        <v>4024.45</v>
      </c>
      <c r="J30" s="2">
        <f t="shared" si="3"/>
        <v>2.9028357064811968E-3</v>
      </c>
    </row>
    <row r="31" spans="1:10" ht="24" customHeight="1" x14ac:dyDescent="0.2">
      <c r="A31" s="18" t="s">
        <v>97</v>
      </c>
      <c r="B31" s="19"/>
      <c r="C31" s="19"/>
      <c r="D31" s="19" t="s">
        <v>98</v>
      </c>
      <c r="E31" s="19"/>
      <c r="F31" s="20"/>
      <c r="G31" s="19"/>
      <c r="H31" s="19"/>
      <c r="I31" s="21">
        <f>SUM(I32:I46)</f>
        <v>282671.12999999995</v>
      </c>
      <c r="J31" s="22">
        <f>SUM(J32:J46)</f>
        <v>0.20389068055396095</v>
      </c>
    </row>
    <row r="32" spans="1:10" ht="36" customHeight="1" x14ac:dyDescent="0.2">
      <c r="A32" s="23" t="s">
        <v>99</v>
      </c>
      <c r="B32" s="24" t="s">
        <v>100</v>
      </c>
      <c r="C32" s="25" t="s">
        <v>23</v>
      </c>
      <c r="D32" s="25" t="s">
        <v>101</v>
      </c>
      <c r="E32" s="26" t="s">
        <v>93</v>
      </c>
      <c r="F32" s="24">
        <v>17</v>
      </c>
      <c r="G32" s="27">
        <v>19.87</v>
      </c>
      <c r="H32" s="1">
        <f t="shared" ref="H32:H46" si="6">TRUNC(G32+(G32*$G$2),2)</f>
        <v>25.56</v>
      </c>
      <c r="I32" s="1">
        <f t="shared" ref="I32:I46" si="7">TRUNC(F32*H32,2)</f>
        <v>434.52</v>
      </c>
      <c r="J32" s="2">
        <f t="shared" si="3"/>
        <v>3.1341926752232222E-4</v>
      </c>
    </row>
    <row r="33" spans="1:10" ht="36" customHeight="1" x14ac:dyDescent="0.2">
      <c r="A33" s="23" t="s">
        <v>102</v>
      </c>
      <c r="B33" s="24" t="s">
        <v>85</v>
      </c>
      <c r="C33" s="25" t="s">
        <v>23</v>
      </c>
      <c r="D33" s="25" t="s">
        <v>86</v>
      </c>
      <c r="E33" s="26" t="s">
        <v>44</v>
      </c>
      <c r="F33" s="24">
        <v>26</v>
      </c>
      <c r="G33" s="27">
        <v>425.83</v>
      </c>
      <c r="H33" s="1">
        <f t="shared" si="6"/>
        <v>547.91</v>
      </c>
      <c r="I33" s="1">
        <f t="shared" si="7"/>
        <v>14245.66</v>
      </c>
      <c r="J33" s="2">
        <f t="shared" si="3"/>
        <v>1.027539428006086E-2</v>
      </c>
    </row>
    <row r="34" spans="1:10" ht="60" customHeight="1" x14ac:dyDescent="0.2">
      <c r="A34" s="23" t="s">
        <v>103</v>
      </c>
      <c r="B34" s="24" t="s">
        <v>104</v>
      </c>
      <c r="C34" s="25" t="s">
        <v>23</v>
      </c>
      <c r="D34" s="25" t="s">
        <v>105</v>
      </c>
      <c r="E34" s="26" t="s">
        <v>34</v>
      </c>
      <c r="F34" s="24">
        <v>40</v>
      </c>
      <c r="G34" s="27">
        <v>213.42</v>
      </c>
      <c r="H34" s="1">
        <f t="shared" si="6"/>
        <v>274.60000000000002</v>
      </c>
      <c r="I34" s="1">
        <f t="shared" si="7"/>
        <v>10984</v>
      </c>
      <c r="J34" s="2">
        <f t="shared" si="3"/>
        <v>7.9227589856972931E-3</v>
      </c>
    </row>
    <row r="35" spans="1:10" ht="36" customHeight="1" x14ac:dyDescent="0.2">
      <c r="A35" s="23" t="s">
        <v>106</v>
      </c>
      <c r="B35" s="24" t="s">
        <v>107</v>
      </c>
      <c r="C35" s="25" t="s">
        <v>23</v>
      </c>
      <c r="D35" s="25" t="s">
        <v>108</v>
      </c>
      <c r="E35" s="26" t="s">
        <v>34</v>
      </c>
      <c r="F35" s="24">
        <v>457.03</v>
      </c>
      <c r="G35" s="27">
        <v>271.42</v>
      </c>
      <c r="H35" s="1">
        <f t="shared" si="6"/>
        <v>349.23</v>
      </c>
      <c r="I35" s="1">
        <f t="shared" si="7"/>
        <v>159608.57999999999</v>
      </c>
      <c r="J35" s="2">
        <f t="shared" si="3"/>
        <v>0.11512566563996586</v>
      </c>
    </row>
    <row r="36" spans="1:10" ht="36" customHeight="1" x14ac:dyDescent="0.2">
      <c r="A36" s="23" t="s">
        <v>106</v>
      </c>
      <c r="B36" s="24" t="s">
        <v>109</v>
      </c>
      <c r="C36" s="25" t="s">
        <v>23</v>
      </c>
      <c r="D36" s="25" t="s">
        <v>110</v>
      </c>
      <c r="E36" s="26" t="s">
        <v>34</v>
      </c>
      <c r="F36" s="24">
        <v>461.03</v>
      </c>
      <c r="G36" s="27">
        <v>17.899999999999999</v>
      </c>
      <c r="H36" s="1">
        <f t="shared" si="6"/>
        <v>23.03</v>
      </c>
      <c r="I36" s="1">
        <f t="shared" si="7"/>
        <v>10617.52</v>
      </c>
      <c r="J36" s="2">
        <f t="shared" si="3"/>
        <v>7.65841696884748E-3</v>
      </c>
    </row>
    <row r="37" spans="1:10" ht="24" customHeight="1" x14ac:dyDescent="0.2">
      <c r="A37" s="23" t="s">
        <v>106</v>
      </c>
      <c r="B37" s="24" t="s">
        <v>77</v>
      </c>
      <c r="C37" s="25" t="s">
        <v>37</v>
      </c>
      <c r="D37" s="25" t="s">
        <v>78</v>
      </c>
      <c r="E37" s="26" t="s">
        <v>79</v>
      </c>
      <c r="F37" s="24">
        <v>4</v>
      </c>
      <c r="G37" s="27">
        <v>512.75</v>
      </c>
      <c r="H37" s="1">
        <f t="shared" si="6"/>
        <v>659.75</v>
      </c>
      <c r="I37" s="1">
        <f t="shared" si="7"/>
        <v>2639</v>
      </c>
      <c r="J37" s="2">
        <f t="shared" si="3"/>
        <v>1.9035106485119405E-3</v>
      </c>
    </row>
    <row r="38" spans="1:10" ht="48" customHeight="1" x14ac:dyDescent="0.2">
      <c r="A38" s="23" t="s">
        <v>111</v>
      </c>
      <c r="B38" s="24" t="s">
        <v>112</v>
      </c>
      <c r="C38" s="25" t="s">
        <v>23</v>
      </c>
      <c r="D38" s="25" t="s">
        <v>113</v>
      </c>
      <c r="E38" s="26" t="s">
        <v>34</v>
      </c>
      <c r="F38" s="24">
        <v>457.03</v>
      </c>
      <c r="G38" s="27">
        <v>52.92</v>
      </c>
      <c r="H38" s="1">
        <f t="shared" si="6"/>
        <v>68.09</v>
      </c>
      <c r="I38" s="1">
        <f t="shared" si="7"/>
        <v>31119.17</v>
      </c>
      <c r="J38" s="2">
        <f t="shared" si="3"/>
        <v>2.2446256713851202E-2</v>
      </c>
    </row>
    <row r="39" spans="1:10" ht="24" customHeight="1" x14ac:dyDescent="0.2">
      <c r="A39" s="23" t="s">
        <v>111</v>
      </c>
      <c r="B39" s="24" t="s">
        <v>114</v>
      </c>
      <c r="C39" s="25" t="s">
        <v>23</v>
      </c>
      <c r="D39" s="25" t="s">
        <v>115</v>
      </c>
      <c r="E39" s="26" t="s">
        <v>62</v>
      </c>
      <c r="F39" s="24">
        <v>6</v>
      </c>
      <c r="G39" s="27">
        <v>41.12</v>
      </c>
      <c r="H39" s="1">
        <f t="shared" si="6"/>
        <v>52.9</v>
      </c>
      <c r="I39" s="1">
        <f t="shared" si="7"/>
        <v>317.39999999999998</v>
      </c>
      <c r="J39" s="2">
        <f t="shared" si="3"/>
        <v>2.2894061380738533E-4</v>
      </c>
    </row>
    <row r="40" spans="1:10" ht="24" customHeight="1" x14ac:dyDescent="0.2">
      <c r="A40" s="23" t="s">
        <v>111</v>
      </c>
      <c r="B40" s="24" t="s">
        <v>116</v>
      </c>
      <c r="C40" s="25" t="s">
        <v>23</v>
      </c>
      <c r="D40" s="25" t="s">
        <v>117</v>
      </c>
      <c r="E40" s="26" t="s">
        <v>62</v>
      </c>
      <c r="F40" s="24">
        <v>1</v>
      </c>
      <c r="G40" s="27">
        <v>134.55000000000001</v>
      </c>
      <c r="H40" s="1">
        <f t="shared" si="6"/>
        <v>173.12</v>
      </c>
      <c r="I40" s="1">
        <f t="shared" si="7"/>
        <v>173.12</v>
      </c>
      <c r="J40" s="2">
        <f t="shared" si="3"/>
        <v>1.2487145262235209E-4</v>
      </c>
    </row>
    <row r="41" spans="1:10" ht="48" customHeight="1" x14ac:dyDescent="0.2">
      <c r="A41" s="23" t="s">
        <v>118</v>
      </c>
      <c r="B41" s="24" t="s">
        <v>119</v>
      </c>
      <c r="C41" s="25" t="s">
        <v>23</v>
      </c>
      <c r="D41" s="25" t="s">
        <v>120</v>
      </c>
      <c r="E41" s="26" t="s">
        <v>93</v>
      </c>
      <c r="F41" s="24">
        <v>15</v>
      </c>
      <c r="G41" s="27">
        <v>17.13</v>
      </c>
      <c r="H41" s="1">
        <f t="shared" si="6"/>
        <v>22.04</v>
      </c>
      <c r="I41" s="1">
        <f t="shared" si="7"/>
        <v>330.6</v>
      </c>
      <c r="J41" s="2">
        <f t="shared" si="3"/>
        <v>2.384617735498475E-4</v>
      </c>
    </row>
    <row r="42" spans="1:10" ht="24" customHeight="1" x14ac:dyDescent="0.2">
      <c r="A42" s="23" t="s">
        <v>118</v>
      </c>
      <c r="B42" s="24" t="s">
        <v>121</v>
      </c>
      <c r="C42" s="25" t="s">
        <v>23</v>
      </c>
      <c r="D42" s="25" t="s">
        <v>122</v>
      </c>
      <c r="E42" s="26" t="s">
        <v>34</v>
      </c>
      <c r="F42" s="24">
        <v>461.03</v>
      </c>
      <c r="G42" s="27">
        <v>9.82</v>
      </c>
      <c r="H42" s="1">
        <f t="shared" si="6"/>
        <v>12.63</v>
      </c>
      <c r="I42" s="1">
        <f t="shared" si="7"/>
        <v>5822.8</v>
      </c>
      <c r="J42" s="2">
        <f t="shared" si="3"/>
        <v>4.1999855263945918E-3</v>
      </c>
    </row>
    <row r="43" spans="1:10" ht="36" customHeight="1" x14ac:dyDescent="0.2">
      <c r="A43" s="23" t="s">
        <v>118</v>
      </c>
      <c r="B43" s="24" t="s">
        <v>123</v>
      </c>
      <c r="C43" s="25" t="s">
        <v>23</v>
      </c>
      <c r="D43" s="25" t="s">
        <v>124</v>
      </c>
      <c r="E43" s="26" t="s">
        <v>47</v>
      </c>
      <c r="F43" s="24">
        <v>200</v>
      </c>
      <c r="G43" s="27">
        <v>4.95</v>
      </c>
      <c r="H43" s="1">
        <f t="shared" si="6"/>
        <v>6.36</v>
      </c>
      <c r="I43" s="1">
        <f t="shared" si="7"/>
        <v>1272</v>
      </c>
      <c r="J43" s="2">
        <f t="shared" si="3"/>
        <v>9.1749357518271625E-4</v>
      </c>
    </row>
    <row r="44" spans="1:10" ht="24" customHeight="1" x14ac:dyDescent="0.2">
      <c r="A44" s="28" t="s">
        <v>125</v>
      </c>
      <c r="B44" s="29" t="s">
        <v>126</v>
      </c>
      <c r="C44" s="30" t="s">
        <v>37</v>
      </c>
      <c r="D44" s="30" t="s">
        <v>127</v>
      </c>
      <c r="E44" s="31" t="s">
        <v>50</v>
      </c>
      <c r="F44" s="29">
        <v>418.89</v>
      </c>
      <c r="G44" s="32">
        <v>37</v>
      </c>
      <c r="H44" s="1">
        <f t="shared" si="6"/>
        <v>47.6</v>
      </c>
      <c r="I44" s="1">
        <f t="shared" si="7"/>
        <v>19939.16</v>
      </c>
      <c r="J44" s="2">
        <f t="shared" si="3"/>
        <v>1.4382115718978152E-2</v>
      </c>
    </row>
    <row r="45" spans="1:10" ht="24" customHeight="1" x14ac:dyDescent="0.2">
      <c r="A45" s="33" t="s">
        <v>128</v>
      </c>
      <c r="B45" s="34" t="s">
        <v>129</v>
      </c>
      <c r="C45" s="35" t="s">
        <v>37</v>
      </c>
      <c r="D45" s="35" t="s">
        <v>130</v>
      </c>
      <c r="E45" s="36" t="s">
        <v>34</v>
      </c>
      <c r="F45" s="34">
        <v>60</v>
      </c>
      <c r="G45" s="37">
        <v>126</v>
      </c>
      <c r="H45" s="1">
        <f t="shared" si="6"/>
        <v>162.12</v>
      </c>
      <c r="I45" s="1">
        <f t="shared" si="7"/>
        <v>9727.2000000000007</v>
      </c>
      <c r="J45" s="2">
        <f t="shared" si="3"/>
        <v>7.0162291702180182E-3</v>
      </c>
    </row>
    <row r="46" spans="1:10" ht="24" customHeight="1" x14ac:dyDescent="0.2">
      <c r="A46" s="28" t="s">
        <v>131</v>
      </c>
      <c r="B46" s="29" t="s">
        <v>132</v>
      </c>
      <c r="C46" s="30" t="s">
        <v>37</v>
      </c>
      <c r="D46" s="30" t="s">
        <v>133</v>
      </c>
      <c r="E46" s="31" t="s">
        <v>79</v>
      </c>
      <c r="F46" s="29">
        <v>1</v>
      </c>
      <c r="G46" s="32">
        <v>12000</v>
      </c>
      <c r="H46" s="1">
        <f t="shared" si="6"/>
        <v>15440.4</v>
      </c>
      <c r="I46" s="1">
        <f t="shared" si="7"/>
        <v>15440.4</v>
      </c>
      <c r="J46" s="2">
        <f t="shared" si="3"/>
        <v>1.1137160218750953E-2</v>
      </c>
    </row>
    <row r="47" spans="1:10" ht="24" customHeight="1" x14ac:dyDescent="0.2">
      <c r="A47" s="18" t="s">
        <v>134</v>
      </c>
      <c r="B47" s="19"/>
      <c r="C47" s="19"/>
      <c r="D47" s="19" t="s">
        <v>135</v>
      </c>
      <c r="E47" s="19"/>
      <c r="F47" s="20"/>
      <c r="G47" s="19"/>
      <c r="H47" s="19"/>
      <c r="I47" s="21">
        <f>SUM(I48:I54)</f>
        <v>24965.43</v>
      </c>
      <c r="J47" s="22">
        <f>SUM(J48:J54)</f>
        <v>1.8007564171913397E-2</v>
      </c>
    </row>
    <row r="48" spans="1:10" ht="36" customHeight="1" x14ac:dyDescent="0.2">
      <c r="A48" s="23" t="s">
        <v>136</v>
      </c>
      <c r="B48" s="24" t="s">
        <v>85</v>
      </c>
      <c r="C48" s="25" t="s">
        <v>23</v>
      </c>
      <c r="D48" s="25" t="s">
        <v>86</v>
      </c>
      <c r="E48" s="26" t="s">
        <v>44</v>
      </c>
      <c r="F48" s="24">
        <v>25</v>
      </c>
      <c r="G48" s="27">
        <v>425.83</v>
      </c>
      <c r="H48" s="1">
        <f t="shared" ref="H48:H54" si="8">TRUNC(G48+(G48*$G$2),2)</f>
        <v>547.91</v>
      </c>
      <c r="I48" s="1">
        <f t="shared" ref="I48:I54" si="9">TRUNC(F48*H48,2)</f>
        <v>13697.75</v>
      </c>
      <c r="J48" s="2">
        <f t="shared" si="3"/>
        <v>9.8801868077508272E-3</v>
      </c>
    </row>
    <row r="49" spans="1:10" ht="36" customHeight="1" x14ac:dyDescent="0.2">
      <c r="A49" s="23" t="s">
        <v>137</v>
      </c>
      <c r="B49" s="24" t="s">
        <v>138</v>
      </c>
      <c r="C49" s="25" t="s">
        <v>23</v>
      </c>
      <c r="D49" s="25" t="s">
        <v>139</v>
      </c>
      <c r="E49" s="26" t="s">
        <v>44</v>
      </c>
      <c r="F49" s="24">
        <v>5</v>
      </c>
      <c r="G49" s="27">
        <v>439.02</v>
      </c>
      <c r="H49" s="1">
        <f t="shared" si="8"/>
        <v>564.88</v>
      </c>
      <c r="I49" s="1">
        <f t="shared" si="9"/>
        <v>2824.4</v>
      </c>
      <c r="J49" s="2">
        <f t="shared" si="3"/>
        <v>2.0372396648947045E-3</v>
      </c>
    </row>
    <row r="50" spans="1:10" ht="24" customHeight="1" x14ac:dyDescent="0.2">
      <c r="A50" s="23" t="s">
        <v>137</v>
      </c>
      <c r="B50" s="24" t="s">
        <v>140</v>
      </c>
      <c r="C50" s="25" t="s">
        <v>23</v>
      </c>
      <c r="D50" s="25" t="s">
        <v>141</v>
      </c>
      <c r="E50" s="26" t="s">
        <v>34</v>
      </c>
      <c r="F50" s="24">
        <v>86.03</v>
      </c>
      <c r="G50" s="27">
        <v>20.34</v>
      </c>
      <c r="H50" s="1">
        <f t="shared" si="8"/>
        <v>26.17</v>
      </c>
      <c r="I50" s="1">
        <f t="shared" si="9"/>
        <v>2251.4</v>
      </c>
      <c r="J50" s="2">
        <f t="shared" si="3"/>
        <v>1.6239347760741883E-3</v>
      </c>
    </row>
    <row r="51" spans="1:10" ht="24" customHeight="1" x14ac:dyDescent="0.2">
      <c r="A51" s="28" t="s">
        <v>142</v>
      </c>
      <c r="B51" s="29" t="s">
        <v>143</v>
      </c>
      <c r="C51" s="30" t="s">
        <v>23</v>
      </c>
      <c r="D51" s="30" t="s">
        <v>144</v>
      </c>
      <c r="E51" s="31" t="s">
        <v>93</v>
      </c>
      <c r="F51" s="29">
        <v>45</v>
      </c>
      <c r="G51" s="32">
        <v>10.119999999999999</v>
      </c>
      <c r="H51" s="1">
        <f t="shared" si="8"/>
        <v>13.02</v>
      </c>
      <c r="I51" s="1">
        <f t="shared" si="9"/>
        <v>585.9</v>
      </c>
      <c r="J51" s="2">
        <f t="shared" si="3"/>
        <v>4.2260965856883131E-4</v>
      </c>
    </row>
    <row r="52" spans="1:10" ht="24" customHeight="1" x14ac:dyDescent="0.2">
      <c r="A52" s="28" t="s">
        <v>145</v>
      </c>
      <c r="B52" s="29" t="s">
        <v>146</v>
      </c>
      <c r="C52" s="30" t="s">
        <v>23</v>
      </c>
      <c r="D52" s="30" t="s">
        <v>147</v>
      </c>
      <c r="E52" s="31" t="s">
        <v>93</v>
      </c>
      <c r="F52" s="29">
        <v>151</v>
      </c>
      <c r="G52" s="32">
        <v>9.3699999999999992</v>
      </c>
      <c r="H52" s="1">
        <f t="shared" si="8"/>
        <v>12.05</v>
      </c>
      <c r="I52" s="1">
        <f t="shared" si="9"/>
        <v>1819.55</v>
      </c>
      <c r="J52" s="2">
        <f t="shared" si="3"/>
        <v>1.3124413794997731E-3</v>
      </c>
    </row>
    <row r="53" spans="1:10" ht="24" customHeight="1" x14ac:dyDescent="0.2">
      <c r="A53" s="28" t="s">
        <v>148</v>
      </c>
      <c r="B53" s="29" t="s">
        <v>149</v>
      </c>
      <c r="C53" s="30" t="s">
        <v>23</v>
      </c>
      <c r="D53" s="30" t="s">
        <v>150</v>
      </c>
      <c r="E53" s="31" t="s">
        <v>93</v>
      </c>
      <c r="F53" s="29">
        <v>38.22</v>
      </c>
      <c r="G53" s="32">
        <v>11.05</v>
      </c>
      <c r="H53" s="1">
        <f t="shared" si="8"/>
        <v>14.21</v>
      </c>
      <c r="I53" s="1">
        <f t="shared" si="9"/>
        <v>543.1</v>
      </c>
      <c r="J53" s="2">
        <f t="shared" si="3"/>
        <v>3.9173801940387833E-4</v>
      </c>
    </row>
    <row r="54" spans="1:10" ht="24" customHeight="1" x14ac:dyDescent="0.2">
      <c r="A54" s="23" t="s">
        <v>151</v>
      </c>
      <c r="B54" s="24" t="s">
        <v>152</v>
      </c>
      <c r="C54" s="25" t="s">
        <v>23</v>
      </c>
      <c r="D54" s="25" t="s">
        <v>153</v>
      </c>
      <c r="E54" s="26" t="s">
        <v>34</v>
      </c>
      <c r="F54" s="24">
        <v>86.03</v>
      </c>
      <c r="G54" s="27">
        <v>29.3</v>
      </c>
      <c r="H54" s="1">
        <f t="shared" si="8"/>
        <v>37.700000000000003</v>
      </c>
      <c r="I54" s="1">
        <f t="shared" si="9"/>
        <v>3243.33</v>
      </c>
      <c r="J54" s="2">
        <f t="shared" si="3"/>
        <v>2.3394138657211942E-3</v>
      </c>
    </row>
    <row r="55" spans="1:10" ht="24" customHeight="1" x14ac:dyDescent="0.2">
      <c r="A55" s="18" t="s">
        <v>154</v>
      </c>
      <c r="B55" s="19"/>
      <c r="C55" s="19"/>
      <c r="D55" s="19" t="s">
        <v>155</v>
      </c>
      <c r="E55" s="19"/>
      <c r="F55" s="20"/>
      <c r="G55" s="19"/>
      <c r="H55" s="19"/>
      <c r="I55" s="21">
        <f>SUM(I56:I60)</f>
        <v>78360.450000000012</v>
      </c>
      <c r="J55" s="22">
        <f>SUM(J56:J60)</f>
        <v>5.6521391056152892E-2</v>
      </c>
    </row>
    <row r="56" spans="1:10" ht="36" customHeight="1" x14ac:dyDescent="0.2">
      <c r="A56" s="23" t="s">
        <v>156</v>
      </c>
      <c r="B56" s="24" t="s">
        <v>85</v>
      </c>
      <c r="C56" s="25" t="s">
        <v>23</v>
      </c>
      <c r="D56" s="25" t="s">
        <v>86</v>
      </c>
      <c r="E56" s="26" t="s">
        <v>44</v>
      </c>
      <c r="F56" s="24">
        <v>22</v>
      </c>
      <c r="G56" s="27">
        <v>425.83</v>
      </c>
      <c r="H56" s="1">
        <f t="shared" ref="H56:H60" si="10">TRUNC(G56+(G56*$G$2),2)</f>
        <v>547.91</v>
      </c>
      <c r="I56" s="1">
        <f t="shared" ref="I56:I60" si="11">TRUNC(F56*H56,2)</f>
        <v>12054.02</v>
      </c>
      <c r="J56" s="2">
        <f t="shared" si="3"/>
        <v>8.6945643908207283E-3</v>
      </c>
    </row>
    <row r="57" spans="1:10" ht="24" customHeight="1" x14ac:dyDescent="0.2">
      <c r="A57" s="23" t="s">
        <v>156</v>
      </c>
      <c r="B57" s="24" t="s">
        <v>157</v>
      </c>
      <c r="C57" s="25" t="s">
        <v>23</v>
      </c>
      <c r="D57" s="25" t="s">
        <v>158</v>
      </c>
      <c r="E57" s="26" t="s">
        <v>44</v>
      </c>
      <c r="F57" s="24">
        <v>500.25</v>
      </c>
      <c r="G57" s="27">
        <v>71.62</v>
      </c>
      <c r="H57" s="1">
        <f t="shared" si="10"/>
        <v>92.15</v>
      </c>
      <c r="I57" s="1">
        <f t="shared" si="11"/>
        <v>46098.03</v>
      </c>
      <c r="J57" s="2">
        <f t="shared" si="3"/>
        <v>3.3250508139607005E-2</v>
      </c>
    </row>
    <row r="58" spans="1:10" ht="24" customHeight="1" x14ac:dyDescent="0.2">
      <c r="A58" s="28" t="s">
        <v>159</v>
      </c>
      <c r="B58" s="29" t="s">
        <v>160</v>
      </c>
      <c r="C58" s="30" t="s">
        <v>23</v>
      </c>
      <c r="D58" s="30" t="s">
        <v>161</v>
      </c>
      <c r="E58" s="31" t="s">
        <v>44</v>
      </c>
      <c r="F58" s="29">
        <v>36</v>
      </c>
      <c r="G58" s="32">
        <v>67.14</v>
      </c>
      <c r="H58" s="1">
        <f t="shared" si="10"/>
        <v>86.38</v>
      </c>
      <c r="I58" s="1">
        <f t="shared" si="11"/>
        <v>3109.68</v>
      </c>
      <c r="J58" s="2">
        <f t="shared" si="3"/>
        <v>2.2430121233287651E-3</v>
      </c>
    </row>
    <row r="59" spans="1:10" ht="24" customHeight="1" x14ac:dyDescent="0.2">
      <c r="A59" s="23" t="s">
        <v>162</v>
      </c>
      <c r="B59" s="24" t="s">
        <v>152</v>
      </c>
      <c r="C59" s="25" t="s">
        <v>23</v>
      </c>
      <c r="D59" s="25" t="s">
        <v>153</v>
      </c>
      <c r="E59" s="26" t="s">
        <v>34</v>
      </c>
      <c r="F59" s="24">
        <v>328.38</v>
      </c>
      <c r="G59" s="27">
        <v>29.3</v>
      </c>
      <c r="H59" s="1">
        <f t="shared" si="10"/>
        <v>37.700000000000003</v>
      </c>
      <c r="I59" s="1">
        <f t="shared" si="11"/>
        <v>12379.92</v>
      </c>
      <c r="J59" s="2">
        <f t="shared" si="3"/>
        <v>8.9296360544622744E-3</v>
      </c>
    </row>
    <row r="60" spans="1:10" ht="36" customHeight="1" x14ac:dyDescent="0.2">
      <c r="A60" s="23" t="s">
        <v>163</v>
      </c>
      <c r="B60" s="24" t="s">
        <v>164</v>
      </c>
      <c r="C60" s="25" t="s">
        <v>23</v>
      </c>
      <c r="D60" s="25" t="s">
        <v>165</v>
      </c>
      <c r="E60" s="26" t="s">
        <v>62</v>
      </c>
      <c r="F60" s="24">
        <v>20</v>
      </c>
      <c r="G60" s="27">
        <v>183.37</v>
      </c>
      <c r="H60" s="1">
        <f t="shared" si="10"/>
        <v>235.94</v>
      </c>
      <c r="I60" s="1">
        <f t="shared" si="11"/>
        <v>4718.8</v>
      </c>
      <c r="J60" s="2">
        <f t="shared" si="3"/>
        <v>3.4036703479341209E-3</v>
      </c>
    </row>
    <row r="61" spans="1:10" ht="24" customHeight="1" x14ac:dyDescent="0.2">
      <c r="A61" s="18" t="s">
        <v>166</v>
      </c>
      <c r="B61" s="19"/>
      <c r="C61" s="19"/>
      <c r="D61" s="19" t="s">
        <v>167</v>
      </c>
      <c r="E61" s="19"/>
      <c r="F61" s="20"/>
      <c r="G61" s="19"/>
      <c r="H61" s="19"/>
      <c r="I61" s="21">
        <f>SUM(I62)</f>
        <v>39887.699999999997</v>
      </c>
      <c r="J61" s="22">
        <f>SUM(J62)</f>
        <v>2.8770997231773295E-2</v>
      </c>
    </row>
    <row r="62" spans="1:10" ht="24" customHeight="1" x14ac:dyDescent="0.2">
      <c r="A62" s="28" t="s">
        <v>168</v>
      </c>
      <c r="B62" s="29" t="s">
        <v>169</v>
      </c>
      <c r="C62" s="30" t="s">
        <v>37</v>
      </c>
      <c r="D62" s="30" t="s">
        <v>170</v>
      </c>
      <c r="E62" s="31" t="s">
        <v>79</v>
      </c>
      <c r="F62" s="29">
        <v>1</v>
      </c>
      <c r="G62" s="32">
        <v>31000</v>
      </c>
      <c r="H62" s="1">
        <f t="shared" ref="H62" si="12">TRUNC(G62+(G62*$G$2),2)</f>
        <v>39887.699999999997</v>
      </c>
      <c r="I62" s="1">
        <f t="shared" ref="I62" si="13">TRUNC(F62*H62,2)</f>
        <v>39887.699999999997</v>
      </c>
      <c r="J62" s="2">
        <f t="shared" si="3"/>
        <v>2.8770997231773295E-2</v>
      </c>
    </row>
    <row r="63" spans="1:10" ht="24" customHeight="1" x14ac:dyDescent="0.2">
      <c r="A63" s="18" t="s">
        <v>171</v>
      </c>
      <c r="B63" s="19"/>
      <c r="C63" s="19"/>
      <c r="D63" s="19" t="s">
        <v>172</v>
      </c>
      <c r="E63" s="19"/>
      <c r="F63" s="20"/>
      <c r="G63" s="19"/>
      <c r="H63" s="19"/>
      <c r="I63" s="21">
        <f>SUM(I64:I71)</f>
        <v>40944.990000000005</v>
      </c>
      <c r="J63" s="22">
        <f>SUM(J64:J71)</f>
        <v>2.9533620488145101E-2</v>
      </c>
    </row>
    <row r="64" spans="1:10" ht="60" customHeight="1" x14ac:dyDescent="0.2">
      <c r="A64" s="23" t="s">
        <v>173</v>
      </c>
      <c r="B64" s="24" t="s">
        <v>174</v>
      </c>
      <c r="C64" s="25" t="s">
        <v>23</v>
      </c>
      <c r="D64" s="25" t="s">
        <v>175</v>
      </c>
      <c r="E64" s="26" t="s">
        <v>62</v>
      </c>
      <c r="F64" s="24">
        <v>1</v>
      </c>
      <c r="G64" s="27">
        <v>2326.48</v>
      </c>
      <c r="H64" s="1">
        <f t="shared" ref="H64:H71" si="14">TRUNC(G64+(G64*$G$2),2)</f>
        <v>2993.48</v>
      </c>
      <c r="I64" s="1">
        <f t="shared" ref="I64:I71" si="15">TRUNC(F64*H64,2)</f>
        <v>2993.48</v>
      </c>
      <c r="J64" s="2">
        <f t="shared" si="3"/>
        <v>2.1591970655958784E-3</v>
      </c>
    </row>
    <row r="65" spans="1:10" ht="48" customHeight="1" x14ac:dyDescent="0.2">
      <c r="A65" s="23" t="s">
        <v>176</v>
      </c>
      <c r="B65" s="24" t="s">
        <v>177</v>
      </c>
      <c r="C65" s="25" t="s">
        <v>23</v>
      </c>
      <c r="D65" s="25" t="s">
        <v>178</v>
      </c>
      <c r="E65" s="26" t="s">
        <v>62</v>
      </c>
      <c r="F65" s="24">
        <v>1</v>
      </c>
      <c r="G65" s="27">
        <v>6010.49</v>
      </c>
      <c r="H65" s="1">
        <f t="shared" si="14"/>
        <v>7733.69</v>
      </c>
      <c r="I65" s="1">
        <f t="shared" si="15"/>
        <v>7733.69</v>
      </c>
      <c r="J65" s="2">
        <f t="shared" si="3"/>
        <v>5.5783104461122803E-3</v>
      </c>
    </row>
    <row r="66" spans="1:10" ht="60" customHeight="1" x14ac:dyDescent="0.2">
      <c r="A66" s="23" t="s">
        <v>179</v>
      </c>
      <c r="B66" s="24" t="s">
        <v>180</v>
      </c>
      <c r="C66" s="25" t="s">
        <v>23</v>
      </c>
      <c r="D66" s="25" t="s">
        <v>181</v>
      </c>
      <c r="E66" s="26" t="s">
        <v>62</v>
      </c>
      <c r="F66" s="24">
        <v>1</v>
      </c>
      <c r="G66" s="27">
        <v>5131.51</v>
      </c>
      <c r="H66" s="1">
        <f t="shared" si="14"/>
        <v>6602.71</v>
      </c>
      <c r="I66" s="1">
        <f t="shared" si="15"/>
        <v>6602.71</v>
      </c>
      <c r="J66" s="2">
        <f t="shared" si="3"/>
        <v>4.762534594178202E-3</v>
      </c>
    </row>
    <row r="67" spans="1:10" ht="48" customHeight="1" x14ac:dyDescent="0.2">
      <c r="A67" s="23" t="s">
        <v>182</v>
      </c>
      <c r="B67" s="24" t="s">
        <v>183</v>
      </c>
      <c r="C67" s="25" t="s">
        <v>23</v>
      </c>
      <c r="D67" s="25" t="s">
        <v>184</v>
      </c>
      <c r="E67" s="26" t="s">
        <v>62</v>
      </c>
      <c r="F67" s="24">
        <v>1</v>
      </c>
      <c r="G67" s="27">
        <v>1893.87</v>
      </c>
      <c r="H67" s="1">
        <f t="shared" si="14"/>
        <v>2436.84</v>
      </c>
      <c r="I67" s="1">
        <f t="shared" si="15"/>
        <v>2436.84</v>
      </c>
      <c r="J67" s="2">
        <f t="shared" si="3"/>
        <v>1.7576926444561717E-3</v>
      </c>
    </row>
    <row r="68" spans="1:10" ht="48" customHeight="1" x14ac:dyDescent="0.2">
      <c r="A68" s="23" t="s">
        <v>185</v>
      </c>
      <c r="B68" s="24" t="s">
        <v>186</v>
      </c>
      <c r="C68" s="25" t="s">
        <v>23</v>
      </c>
      <c r="D68" s="25" t="s">
        <v>187</v>
      </c>
      <c r="E68" s="26" t="s">
        <v>62</v>
      </c>
      <c r="F68" s="24">
        <v>1</v>
      </c>
      <c r="G68" s="27">
        <v>2749.05</v>
      </c>
      <c r="H68" s="1">
        <f t="shared" si="14"/>
        <v>3537.2</v>
      </c>
      <c r="I68" s="1">
        <f t="shared" si="15"/>
        <v>3537.2</v>
      </c>
      <c r="J68" s="2">
        <f t="shared" si="3"/>
        <v>2.5513822909876602E-3</v>
      </c>
    </row>
    <row r="69" spans="1:10" ht="60" customHeight="1" x14ac:dyDescent="0.2">
      <c r="A69" s="23" t="s">
        <v>188</v>
      </c>
      <c r="B69" s="24" t="s">
        <v>189</v>
      </c>
      <c r="C69" s="25" t="s">
        <v>23</v>
      </c>
      <c r="D69" s="25" t="s">
        <v>190</v>
      </c>
      <c r="E69" s="26" t="s">
        <v>62</v>
      </c>
      <c r="F69" s="24">
        <v>1</v>
      </c>
      <c r="G69" s="27">
        <v>2216.0300000000002</v>
      </c>
      <c r="H69" s="1">
        <f t="shared" si="14"/>
        <v>2851.36</v>
      </c>
      <c r="I69" s="1">
        <f t="shared" si="15"/>
        <v>2851.36</v>
      </c>
      <c r="J69" s="2">
        <f t="shared" si="3"/>
        <v>2.0566859123687027E-3</v>
      </c>
    </row>
    <row r="70" spans="1:10" ht="60" customHeight="1" x14ac:dyDescent="0.2">
      <c r="A70" s="23" t="s">
        <v>191</v>
      </c>
      <c r="B70" s="24" t="s">
        <v>192</v>
      </c>
      <c r="C70" s="25" t="s">
        <v>23</v>
      </c>
      <c r="D70" s="25" t="s">
        <v>193</v>
      </c>
      <c r="E70" s="26" t="s">
        <v>62</v>
      </c>
      <c r="F70" s="24">
        <v>2</v>
      </c>
      <c r="G70" s="27">
        <v>2568.84</v>
      </c>
      <c r="H70" s="1">
        <f t="shared" si="14"/>
        <v>3305.32</v>
      </c>
      <c r="I70" s="1">
        <f t="shared" si="15"/>
        <v>6610.64</v>
      </c>
      <c r="J70" s="2">
        <f t="shared" si="3"/>
        <v>4.7682545030234844E-3</v>
      </c>
    </row>
    <row r="71" spans="1:10" ht="60" customHeight="1" x14ac:dyDescent="0.2">
      <c r="A71" s="23" t="s">
        <v>194</v>
      </c>
      <c r="B71" s="24" t="s">
        <v>195</v>
      </c>
      <c r="C71" s="25" t="s">
        <v>23</v>
      </c>
      <c r="D71" s="25" t="s">
        <v>196</v>
      </c>
      <c r="E71" s="26" t="s">
        <v>62</v>
      </c>
      <c r="F71" s="24">
        <v>1</v>
      </c>
      <c r="G71" s="27">
        <v>6356.63</v>
      </c>
      <c r="H71" s="1">
        <f t="shared" si="14"/>
        <v>8179.07</v>
      </c>
      <c r="I71" s="1">
        <f t="shared" si="15"/>
        <v>8179.07</v>
      </c>
      <c r="J71" s="2">
        <f t="shared" si="3"/>
        <v>5.8995630314227195E-3</v>
      </c>
    </row>
    <row r="72" spans="1:10" ht="24" customHeight="1" x14ac:dyDescent="0.2">
      <c r="A72" s="18" t="s">
        <v>197</v>
      </c>
      <c r="B72" s="19"/>
      <c r="C72" s="19"/>
      <c r="D72" s="19" t="s">
        <v>198</v>
      </c>
      <c r="E72" s="19"/>
      <c r="F72" s="20"/>
      <c r="G72" s="19"/>
      <c r="H72" s="19"/>
      <c r="I72" s="21">
        <f>SUM(I73:I82)</f>
        <v>36989.700000000004</v>
      </c>
      <c r="J72" s="22">
        <f>SUM(J73:J82)</f>
        <v>2.6680669888314561E-2</v>
      </c>
    </row>
    <row r="73" spans="1:10" ht="24" customHeight="1" x14ac:dyDescent="0.2">
      <c r="A73" s="23" t="s">
        <v>199</v>
      </c>
      <c r="B73" s="24" t="s">
        <v>200</v>
      </c>
      <c r="C73" s="25" t="s">
        <v>23</v>
      </c>
      <c r="D73" s="25" t="s">
        <v>201</v>
      </c>
      <c r="E73" s="26" t="s">
        <v>62</v>
      </c>
      <c r="F73" s="24">
        <v>400</v>
      </c>
      <c r="G73" s="27">
        <v>48.41</v>
      </c>
      <c r="H73" s="1">
        <f t="shared" ref="H73:H82" si="16">TRUNC(G73+(G73*$G$2),2)</f>
        <v>62.28</v>
      </c>
      <c r="I73" s="1">
        <f t="shared" ref="I73:I82" si="17">TRUNC(F73*H73,2)</f>
        <v>24912</v>
      </c>
      <c r="J73" s="2">
        <f t="shared" si="3"/>
        <v>1.7969025113955841E-2</v>
      </c>
    </row>
    <row r="74" spans="1:10" ht="24" customHeight="1" x14ac:dyDescent="0.2">
      <c r="A74" s="23" t="s">
        <v>202</v>
      </c>
      <c r="B74" s="24" t="s">
        <v>203</v>
      </c>
      <c r="C74" s="25" t="s">
        <v>23</v>
      </c>
      <c r="D74" s="25" t="s">
        <v>204</v>
      </c>
      <c r="E74" s="26" t="s">
        <v>62</v>
      </c>
      <c r="F74" s="24">
        <v>10</v>
      </c>
      <c r="G74" s="27">
        <v>37</v>
      </c>
      <c r="H74" s="1">
        <f t="shared" si="16"/>
        <v>47.6</v>
      </c>
      <c r="I74" s="1">
        <f t="shared" si="17"/>
        <v>476</v>
      </c>
      <c r="J74" s="2">
        <f t="shared" ref="J74:J137" si="18">I74/$H$147</f>
        <v>3.4333879071302907E-4</v>
      </c>
    </row>
    <row r="75" spans="1:10" ht="24" customHeight="1" x14ac:dyDescent="0.2">
      <c r="A75" s="23" t="s">
        <v>202</v>
      </c>
      <c r="B75" s="24" t="s">
        <v>205</v>
      </c>
      <c r="C75" s="25" t="s">
        <v>23</v>
      </c>
      <c r="D75" s="25" t="s">
        <v>206</v>
      </c>
      <c r="E75" s="26" t="s">
        <v>34</v>
      </c>
      <c r="F75" s="24">
        <v>300</v>
      </c>
      <c r="G75" s="27">
        <v>6.83</v>
      </c>
      <c r="H75" s="1">
        <f t="shared" si="16"/>
        <v>8.7799999999999994</v>
      </c>
      <c r="I75" s="1">
        <f t="shared" si="17"/>
        <v>2634</v>
      </c>
      <c r="J75" s="2">
        <f t="shared" si="18"/>
        <v>1.8999041486094928E-3</v>
      </c>
    </row>
    <row r="76" spans="1:10" ht="24" customHeight="1" x14ac:dyDescent="0.2">
      <c r="A76" s="23" t="s">
        <v>202</v>
      </c>
      <c r="B76" s="24" t="s">
        <v>200</v>
      </c>
      <c r="C76" s="25" t="s">
        <v>23</v>
      </c>
      <c r="D76" s="25" t="s">
        <v>201</v>
      </c>
      <c r="E76" s="26" t="s">
        <v>62</v>
      </c>
      <c r="F76" s="24">
        <v>15</v>
      </c>
      <c r="G76" s="27">
        <v>48.41</v>
      </c>
      <c r="H76" s="1">
        <f t="shared" si="16"/>
        <v>62.28</v>
      </c>
      <c r="I76" s="1">
        <f t="shared" si="17"/>
        <v>934.2</v>
      </c>
      <c r="J76" s="2">
        <f t="shared" si="18"/>
        <v>6.7383844177334399E-4</v>
      </c>
    </row>
    <row r="77" spans="1:10" ht="36" customHeight="1" x14ac:dyDescent="0.2">
      <c r="A77" s="23" t="s">
        <v>207</v>
      </c>
      <c r="B77" s="24" t="s">
        <v>208</v>
      </c>
      <c r="C77" s="25" t="s">
        <v>23</v>
      </c>
      <c r="D77" s="25" t="s">
        <v>209</v>
      </c>
      <c r="E77" s="26" t="s">
        <v>47</v>
      </c>
      <c r="F77" s="24">
        <v>15</v>
      </c>
      <c r="G77" s="27">
        <v>33.659999999999997</v>
      </c>
      <c r="H77" s="1">
        <f t="shared" si="16"/>
        <v>43.31</v>
      </c>
      <c r="I77" s="1">
        <f t="shared" si="17"/>
        <v>649.65</v>
      </c>
      <c r="J77" s="2">
        <f t="shared" si="18"/>
        <v>4.6859253232504059E-4</v>
      </c>
    </row>
    <row r="78" spans="1:10" ht="24" customHeight="1" x14ac:dyDescent="0.2">
      <c r="A78" s="23" t="s">
        <v>207</v>
      </c>
      <c r="B78" s="24" t="s">
        <v>210</v>
      </c>
      <c r="C78" s="25" t="s">
        <v>23</v>
      </c>
      <c r="D78" s="25" t="s">
        <v>211</v>
      </c>
      <c r="E78" s="26" t="s">
        <v>62</v>
      </c>
      <c r="F78" s="24">
        <v>4</v>
      </c>
      <c r="G78" s="27">
        <v>318.56</v>
      </c>
      <c r="H78" s="1">
        <f t="shared" si="16"/>
        <v>409.89</v>
      </c>
      <c r="I78" s="1">
        <f t="shared" si="17"/>
        <v>1639.56</v>
      </c>
      <c r="J78" s="2">
        <f t="shared" si="18"/>
        <v>1.1826145960114579E-3</v>
      </c>
    </row>
    <row r="79" spans="1:10" ht="36" customHeight="1" x14ac:dyDescent="0.2">
      <c r="A79" s="23" t="s">
        <v>212</v>
      </c>
      <c r="B79" s="24" t="s">
        <v>213</v>
      </c>
      <c r="C79" s="25" t="s">
        <v>23</v>
      </c>
      <c r="D79" s="25" t="s">
        <v>214</v>
      </c>
      <c r="E79" s="26" t="s">
        <v>47</v>
      </c>
      <c r="F79" s="24">
        <v>15</v>
      </c>
      <c r="G79" s="27">
        <v>24.68</v>
      </c>
      <c r="H79" s="1">
        <f t="shared" si="16"/>
        <v>31.75</v>
      </c>
      <c r="I79" s="1">
        <f t="shared" si="17"/>
        <v>476.25</v>
      </c>
      <c r="J79" s="2">
        <f t="shared" si="18"/>
        <v>3.4351911570815142E-4</v>
      </c>
    </row>
    <row r="80" spans="1:10" ht="36" customHeight="1" x14ac:dyDescent="0.2">
      <c r="A80" s="23" t="s">
        <v>215</v>
      </c>
      <c r="B80" s="24" t="s">
        <v>216</v>
      </c>
      <c r="C80" s="25" t="s">
        <v>23</v>
      </c>
      <c r="D80" s="25" t="s">
        <v>217</v>
      </c>
      <c r="E80" s="26" t="s">
        <v>62</v>
      </c>
      <c r="F80" s="24">
        <v>4</v>
      </c>
      <c r="G80" s="27">
        <v>97.9</v>
      </c>
      <c r="H80" s="1">
        <f t="shared" si="16"/>
        <v>125.96</v>
      </c>
      <c r="I80" s="1">
        <f t="shared" si="17"/>
        <v>503.84</v>
      </c>
      <c r="J80" s="2">
        <f t="shared" si="18"/>
        <v>3.6341978216985831E-4</v>
      </c>
    </row>
    <row r="81" spans="1:10" ht="36" customHeight="1" x14ac:dyDescent="0.2">
      <c r="A81" s="23" t="s">
        <v>215</v>
      </c>
      <c r="B81" s="24" t="s">
        <v>218</v>
      </c>
      <c r="C81" s="25" t="s">
        <v>23</v>
      </c>
      <c r="D81" s="25" t="s">
        <v>219</v>
      </c>
      <c r="E81" s="26" t="s">
        <v>62</v>
      </c>
      <c r="F81" s="24">
        <v>5</v>
      </c>
      <c r="G81" s="27">
        <v>7.06</v>
      </c>
      <c r="H81" s="1">
        <f t="shared" si="16"/>
        <v>9.08</v>
      </c>
      <c r="I81" s="1">
        <f t="shared" si="17"/>
        <v>45.4</v>
      </c>
      <c r="J81" s="2">
        <f t="shared" si="18"/>
        <v>3.2747019114225878E-5</v>
      </c>
    </row>
    <row r="82" spans="1:10" ht="36" customHeight="1" x14ac:dyDescent="0.2">
      <c r="A82" s="23" t="s">
        <v>220</v>
      </c>
      <c r="B82" s="24" t="s">
        <v>164</v>
      </c>
      <c r="C82" s="25" t="s">
        <v>23</v>
      </c>
      <c r="D82" s="25" t="s">
        <v>165</v>
      </c>
      <c r="E82" s="26" t="s">
        <v>62</v>
      </c>
      <c r="F82" s="24">
        <v>20</v>
      </c>
      <c r="G82" s="27">
        <v>183.37</v>
      </c>
      <c r="H82" s="1">
        <f t="shared" si="16"/>
        <v>235.94</v>
      </c>
      <c r="I82" s="1">
        <f t="shared" si="17"/>
        <v>4718.8</v>
      </c>
      <c r="J82" s="2">
        <f t="shared" si="18"/>
        <v>3.4036703479341209E-3</v>
      </c>
    </row>
    <row r="83" spans="1:10" ht="24" customHeight="1" x14ac:dyDescent="0.2">
      <c r="A83" s="18" t="s">
        <v>221</v>
      </c>
      <c r="B83" s="19"/>
      <c r="C83" s="19"/>
      <c r="D83" s="19" t="s">
        <v>222</v>
      </c>
      <c r="E83" s="19"/>
      <c r="F83" s="20"/>
      <c r="G83" s="19"/>
      <c r="H83" s="19"/>
      <c r="I83" s="21">
        <f>SUM(I84:I92)</f>
        <v>34875.449999999997</v>
      </c>
      <c r="J83" s="22">
        <f>SUM(J84:J92)</f>
        <v>2.5155661404564513E-2</v>
      </c>
    </row>
    <row r="84" spans="1:10" ht="36" customHeight="1" x14ac:dyDescent="0.2">
      <c r="A84" s="23" t="s">
        <v>223</v>
      </c>
      <c r="B84" s="24" t="s">
        <v>85</v>
      </c>
      <c r="C84" s="25" t="s">
        <v>23</v>
      </c>
      <c r="D84" s="25" t="s">
        <v>86</v>
      </c>
      <c r="E84" s="26" t="s">
        <v>44</v>
      </c>
      <c r="F84" s="24">
        <v>27</v>
      </c>
      <c r="G84" s="27">
        <v>425.83</v>
      </c>
      <c r="H84" s="1">
        <f t="shared" ref="H84:H92" si="19">TRUNC(G84+(G84*$G$2),2)</f>
        <v>547.91</v>
      </c>
      <c r="I84" s="1">
        <f t="shared" ref="I84:I92" si="20">TRUNC(F84*H84,2)</f>
        <v>14793.57</v>
      </c>
      <c r="J84" s="2">
        <f t="shared" si="18"/>
        <v>1.0670601752370893E-2</v>
      </c>
    </row>
    <row r="85" spans="1:10" ht="36" customHeight="1" x14ac:dyDescent="0.2">
      <c r="A85" s="28" t="s">
        <v>224</v>
      </c>
      <c r="B85" s="29" t="s">
        <v>225</v>
      </c>
      <c r="C85" s="30" t="s">
        <v>23</v>
      </c>
      <c r="D85" s="30" t="s">
        <v>226</v>
      </c>
      <c r="E85" s="31" t="s">
        <v>47</v>
      </c>
      <c r="F85" s="29">
        <v>18</v>
      </c>
      <c r="G85" s="32">
        <v>8.67</v>
      </c>
      <c r="H85" s="1">
        <f t="shared" si="19"/>
        <v>11.15</v>
      </c>
      <c r="I85" s="1">
        <f t="shared" si="20"/>
        <v>200.7</v>
      </c>
      <c r="J85" s="2">
        <f t="shared" si="18"/>
        <v>1.4476490608425404E-4</v>
      </c>
    </row>
    <row r="86" spans="1:10" ht="60" customHeight="1" x14ac:dyDescent="0.2">
      <c r="A86" s="23" t="s">
        <v>227</v>
      </c>
      <c r="B86" s="24" t="s">
        <v>228</v>
      </c>
      <c r="C86" s="25" t="s">
        <v>23</v>
      </c>
      <c r="D86" s="25" t="s">
        <v>229</v>
      </c>
      <c r="E86" s="26" t="s">
        <v>47</v>
      </c>
      <c r="F86" s="24">
        <v>11.5</v>
      </c>
      <c r="G86" s="27">
        <v>455.93</v>
      </c>
      <c r="H86" s="1">
        <f t="shared" si="19"/>
        <v>586.64</v>
      </c>
      <c r="I86" s="1">
        <f t="shared" si="20"/>
        <v>6746.36</v>
      </c>
      <c r="J86" s="2">
        <f t="shared" si="18"/>
        <v>4.8661493363755266E-3</v>
      </c>
    </row>
    <row r="87" spans="1:10" ht="24" customHeight="1" x14ac:dyDescent="0.2">
      <c r="A87" s="23" t="s">
        <v>230</v>
      </c>
      <c r="B87" s="24" t="s">
        <v>152</v>
      </c>
      <c r="C87" s="25" t="s">
        <v>23</v>
      </c>
      <c r="D87" s="25" t="s">
        <v>153</v>
      </c>
      <c r="E87" s="26" t="s">
        <v>34</v>
      </c>
      <c r="F87" s="24">
        <v>48</v>
      </c>
      <c r="G87" s="27">
        <v>29.3</v>
      </c>
      <c r="H87" s="1">
        <f t="shared" si="19"/>
        <v>37.700000000000003</v>
      </c>
      <c r="I87" s="1">
        <f t="shared" si="20"/>
        <v>1809.6</v>
      </c>
      <c r="J87" s="2">
        <f t="shared" si="18"/>
        <v>1.3052644446939019E-3</v>
      </c>
    </row>
    <row r="88" spans="1:10" ht="24" customHeight="1" x14ac:dyDescent="0.2">
      <c r="A88" s="23" t="s">
        <v>231</v>
      </c>
      <c r="B88" s="24" t="s">
        <v>75</v>
      </c>
      <c r="C88" s="25" t="s">
        <v>23</v>
      </c>
      <c r="D88" s="25" t="s">
        <v>76</v>
      </c>
      <c r="E88" s="26" t="s">
        <v>34</v>
      </c>
      <c r="F88" s="24">
        <v>80.260000000000005</v>
      </c>
      <c r="G88" s="27">
        <v>13.44</v>
      </c>
      <c r="H88" s="1">
        <f t="shared" si="19"/>
        <v>17.29</v>
      </c>
      <c r="I88" s="1">
        <f t="shared" si="20"/>
        <v>1387.69</v>
      </c>
      <c r="J88" s="2">
        <f t="shared" si="18"/>
        <v>1.0009407699255531E-3</v>
      </c>
    </row>
    <row r="89" spans="1:10" ht="24" customHeight="1" x14ac:dyDescent="0.2">
      <c r="A89" s="23" t="s">
        <v>231</v>
      </c>
      <c r="B89" s="24" t="s">
        <v>157</v>
      </c>
      <c r="C89" s="25" t="s">
        <v>23</v>
      </c>
      <c r="D89" s="25" t="s">
        <v>158</v>
      </c>
      <c r="E89" s="26" t="s">
        <v>44</v>
      </c>
      <c r="F89" s="24">
        <v>60.12</v>
      </c>
      <c r="G89" s="27">
        <v>71.62</v>
      </c>
      <c r="H89" s="1">
        <f t="shared" si="19"/>
        <v>92.15</v>
      </c>
      <c r="I89" s="1">
        <f t="shared" si="20"/>
        <v>5540.05</v>
      </c>
      <c r="J89" s="2">
        <f t="shared" si="18"/>
        <v>3.9960379569111693E-3</v>
      </c>
    </row>
    <row r="90" spans="1:10" ht="24" customHeight="1" x14ac:dyDescent="0.2">
      <c r="A90" s="23" t="s">
        <v>232</v>
      </c>
      <c r="B90" s="24" t="s">
        <v>233</v>
      </c>
      <c r="C90" s="25" t="s">
        <v>23</v>
      </c>
      <c r="D90" s="25" t="s">
        <v>234</v>
      </c>
      <c r="E90" s="26" t="s">
        <v>34</v>
      </c>
      <c r="F90" s="24">
        <v>80.260000000000005</v>
      </c>
      <c r="G90" s="27">
        <v>2.36</v>
      </c>
      <c r="H90" s="1">
        <f t="shared" si="19"/>
        <v>3.03</v>
      </c>
      <c r="I90" s="1">
        <f t="shared" si="20"/>
        <v>243.18</v>
      </c>
      <c r="J90" s="2">
        <f t="shared" si="18"/>
        <v>1.7540572925545044E-4</v>
      </c>
    </row>
    <row r="91" spans="1:10" ht="24" customHeight="1" x14ac:dyDescent="0.2">
      <c r="A91" s="23" t="s">
        <v>235</v>
      </c>
      <c r="B91" s="24" t="s">
        <v>236</v>
      </c>
      <c r="C91" s="25" t="s">
        <v>23</v>
      </c>
      <c r="D91" s="25" t="s">
        <v>237</v>
      </c>
      <c r="E91" s="26" t="s">
        <v>34</v>
      </c>
      <c r="F91" s="24">
        <v>80.260000000000005</v>
      </c>
      <c r="G91" s="27">
        <v>14.68</v>
      </c>
      <c r="H91" s="1">
        <f t="shared" si="19"/>
        <v>18.88</v>
      </c>
      <c r="I91" s="1">
        <f t="shared" si="20"/>
        <v>1515.3</v>
      </c>
      <c r="J91" s="2">
        <f t="shared" si="18"/>
        <v>1.0929858604358255E-3</v>
      </c>
    </row>
    <row r="92" spans="1:10" ht="24" customHeight="1" x14ac:dyDescent="0.2">
      <c r="A92" s="23" t="s">
        <v>238</v>
      </c>
      <c r="B92" s="24" t="s">
        <v>77</v>
      </c>
      <c r="C92" s="25" t="s">
        <v>37</v>
      </c>
      <c r="D92" s="25" t="s">
        <v>78</v>
      </c>
      <c r="E92" s="26" t="s">
        <v>79</v>
      </c>
      <c r="F92" s="24">
        <v>4</v>
      </c>
      <c r="G92" s="27">
        <v>512.75</v>
      </c>
      <c r="H92" s="1">
        <f t="shared" si="19"/>
        <v>659.75</v>
      </c>
      <c r="I92" s="1">
        <f t="shared" si="20"/>
        <v>2639</v>
      </c>
      <c r="J92" s="2">
        <f t="shared" si="18"/>
        <v>1.9035106485119405E-3</v>
      </c>
    </row>
    <row r="93" spans="1:10" ht="24" customHeight="1" x14ac:dyDescent="0.2">
      <c r="A93" s="18" t="s">
        <v>239</v>
      </c>
      <c r="B93" s="19"/>
      <c r="C93" s="19"/>
      <c r="D93" s="19" t="s">
        <v>240</v>
      </c>
      <c r="E93" s="19"/>
      <c r="F93" s="20"/>
      <c r="G93" s="19"/>
      <c r="H93" s="19"/>
      <c r="I93" s="21">
        <f>SUM(I94:I102)</f>
        <v>251138.95</v>
      </c>
      <c r="J93" s="22">
        <v>0.18114651973516779</v>
      </c>
    </row>
    <row r="94" spans="1:10" ht="36" customHeight="1" x14ac:dyDescent="0.2">
      <c r="A94" s="23" t="s">
        <v>241</v>
      </c>
      <c r="B94" s="24" t="s">
        <v>123</v>
      </c>
      <c r="C94" s="25" t="s">
        <v>23</v>
      </c>
      <c r="D94" s="25" t="s">
        <v>124</v>
      </c>
      <c r="E94" s="26" t="s">
        <v>47</v>
      </c>
      <c r="F94" s="24">
        <v>800</v>
      </c>
      <c r="G94" s="27">
        <v>4.95</v>
      </c>
      <c r="H94" s="1">
        <f t="shared" ref="H94:H102" si="21">TRUNC(G94+(G94*$G$2),2)</f>
        <v>6.36</v>
      </c>
      <c r="I94" s="1">
        <f t="shared" ref="I94:I102" si="22">TRUNC(F94*H94,2)</f>
        <v>5088</v>
      </c>
      <c r="J94" s="2">
        <f t="shared" si="18"/>
        <v>3.669974300730865E-3</v>
      </c>
    </row>
    <row r="95" spans="1:10" ht="24" customHeight="1" x14ac:dyDescent="0.2">
      <c r="A95" s="23" t="s">
        <v>242</v>
      </c>
      <c r="B95" s="24" t="s">
        <v>243</v>
      </c>
      <c r="C95" s="25" t="s">
        <v>23</v>
      </c>
      <c r="D95" s="25" t="s">
        <v>244</v>
      </c>
      <c r="E95" s="26" t="s">
        <v>62</v>
      </c>
      <c r="F95" s="24">
        <v>5</v>
      </c>
      <c r="G95" s="27">
        <v>14.26</v>
      </c>
      <c r="H95" s="1">
        <f t="shared" si="21"/>
        <v>18.34</v>
      </c>
      <c r="I95" s="1">
        <f t="shared" si="22"/>
        <v>91.7</v>
      </c>
      <c r="J95" s="2">
        <f t="shared" si="18"/>
        <v>6.6143208210892368E-5</v>
      </c>
    </row>
    <row r="96" spans="1:10" ht="36" customHeight="1" x14ac:dyDescent="0.2">
      <c r="A96" s="23" t="s">
        <v>242</v>
      </c>
      <c r="B96" s="24" t="s">
        <v>245</v>
      </c>
      <c r="C96" s="25" t="s">
        <v>23</v>
      </c>
      <c r="D96" s="25" t="s">
        <v>246</v>
      </c>
      <c r="E96" s="26" t="s">
        <v>47</v>
      </c>
      <c r="F96" s="24">
        <v>200</v>
      </c>
      <c r="G96" s="27">
        <v>6.11</v>
      </c>
      <c r="H96" s="1">
        <f t="shared" si="21"/>
        <v>7.86</v>
      </c>
      <c r="I96" s="1">
        <f t="shared" si="22"/>
        <v>1572</v>
      </c>
      <c r="J96" s="2">
        <f t="shared" si="18"/>
        <v>1.1338835693295833E-3</v>
      </c>
    </row>
    <row r="97" spans="1:10" ht="48" customHeight="1" x14ac:dyDescent="0.2">
      <c r="A97" s="23" t="s">
        <v>247</v>
      </c>
      <c r="B97" s="24" t="s">
        <v>248</v>
      </c>
      <c r="C97" s="25" t="s">
        <v>23</v>
      </c>
      <c r="D97" s="25" t="s">
        <v>249</v>
      </c>
      <c r="E97" s="26" t="s">
        <v>62</v>
      </c>
      <c r="F97" s="24">
        <v>1</v>
      </c>
      <c r="G97" s="27">
        <v>695.44</v>
      </c>
      <c r="H97" s="1">
        <f t="shared" si="21"/>
        <v>894.82</v>
      </c>
      <c r="I97" s="1">
        <f t="shared" si="22"/>
        <v>894.82</v>
      </c>
      <c r="J97" s="2">
        <f t="shared" si="18"/>
        <v>6.454336485416653E-4</v>
      </c>
    </row>
    <row r="98" spans="1:10" ht="24" customHeight="1" x14ac:dyDescent="0.2">
      <c r="A98" s="23" t="s">
        <v>250</v>
      </c>
      <c r="B98" s="24" t="s">
        <v>251</v>
      </c>
      <c r="C98" s="25" t="s">
        <v>23</v>
      </c>
      <c r="D98" s="25" t="s">
        <v>252</v>
      </c>
      <c r="E98" s="26" t="s">
        <v>62</v>
      </c>
      <c r="F98" s="24">
        <v>15</v>
      </c>
      <c r="G98" s="27">
        <v>537.5</v>
      </c>
      <c r="H98" s="1">
        <f t="shared" si="21"/>
        <v>691.6</v>
      </c>
      <c r="I98" s="1">
        <f t="shared" si="22"/>
        <v>10374</v>
      </c>
      <c r="J98" s="2">
        <f t="shared" si="18"/>
        <v>7.4827659975986623E-3</v>
      </c>
    </row>
    <row r="99" spans="1:10" ht="36" customHeight="1" x14ac:dyDescent="0.2">
      <c r="A99" s="23" t="s">
        <v>253</v>
      </c>
      <c r="B99" s="24" t="s">
        <v>254</v>
      </c>
      <c r="C99" s="25" t="s">
        <v>23</v>
      </c>
      <c r="D99" s="25" t="s">
        <v>255</v>
      </c>
      <c r="E99" s="26" t="s">
        <v>62</v>
      </c>
      <c r="F99" s="24">
        <v>15</v>
      </c>
      <c r="G99" s="27">
        <v>2898.09</v>
      </c>
      <c r="H99" s="1">
        <f t="shared" si="21"/>
        <v>3728.97</v>
      </c>
      <c r="I99" s="1">
        <f t="shared" si="22"/>
        <v>55934.55</v>
      </c>
      <c r="J99" s="2">
        <f t="shared" si="18"/>
        <v>4.0345589823692143E-2</v>
      </c>
    </row>
    <row r="100" spans="1:10" ht="36" customHeight="1" x14ac:dyDescent="0.2">
      <c r="A100" s="23" t="s">
        <v>256</v>
      </c>
      <c r="B100" s="24" t="s">
        <v>257</v>
      </c>
      <c r="C100" s="25" t="s">
        <v>23</v>
      </c>
      <c r="D100" s="25" t="s">
        <v>258</v>
      </c>
      <c r="E100" s="26" t="s">
        <v>47</v>
      </c>
      <c r="F100" s="24">
        <v>500</v>
      </c>
      <c r="G100" s="27">
        <v>274.32</v>
      </c>
      <c r="H100" s="1">
        <f t="shared" si="21"/>
        <v>352.96</v>
      </c>
      <c r="I100" s="1">
        <f t="shared" si="22"/>
        <v>176480</v>
      </c>
      <c r="J100" s="2">
        <f t="shared" si="18"/>
        <v>0.12729502055679698</v>
      </c>
    </row>
    <row r="101" spans="1:10" ht="24" customHeight="1" x14ac:dyDescent="0.2">
      <c r="A101" s="23" t="s">
        <v>259</v>
      </c>
      <c r="B101" s="24" t="s">
        <v>129</v>
      </c>
      <c r="C101" s="25" t="s">
        <v>37</v>
      </c>
      <c r="D101" s="25" t="s">
        <v>130</v>
      </c>
      <c r="E101" s="26" t="s">
        <v>34</v>
      </c>
      <c r="F101" s="24">
        <v>4</v>
      </c>
      <c r="G101" s="27">
        <v>126</v>
      </c>
      <c r="H101" s="1">
        <f t="shared" si="21"/>
        <v>162.12</v>
      </c>
      <c r="I101" s="1">
        <f t="shared" si="22"/>
        <v>648.48</v>
      </c>
      <c r="J101" s="2">
        <f t="shared" si="18"/>
        <v>4.6774861134786782E-4</v>
      </c>
    </row>
    <row r="102" spans="1:10" ht="24" customHeight="1" x14ac:dyDescent="0.2">
      <c r="A102" s="23" t="s">
        <v>260</v>
      </c>
      <c r="B102" s="24" t="s">
        <v>261</v>
      </c>
      <c r="C102" s="25" t="s">
        <v>23</v>
      </c>
      <c r="D102" s="25" t="s">
        <v>262</v>
      </c>
      <c r="E102" s="26" t="s">
        <v>34</v>
      </c>
      <c r="F102" s="24">
        <v>4</v>
      </c>
      <c r="G102" s="27">
        <v>10.77</v>
      </c>
      <c r="H102" s="1">
        <f t="shared" si="21"/>
        <v>13.85</v>
      </c>
      <c r="I102" s="1">
        <f t="shared" si="22"/>
        <v>55.4</v>
      </c>
      <c r="J102" s="2">
        <f t="shared" si="18"/>
        <v>3.9960018919121448E-5</v>
      </c>
    </row>
    <row r="103" spans="1:10" ht="24" customHeight="1" x14ac:dyDescent="0.2">
      <c r="A103" s="18" t="s">
        <v>263</v>
      </c>
      <c r="B103" s="19"/>
      <c r="C103" s="19"/>
      <c r="D103" s="19" t="s">
        <v>264</v>
      </c>
      <c r="E103" s="19"/>
      <c r="F103" s="20"/>
      <c r="G103" s="19"/>
      <c r="H103" s="19"/>
      <c r="I103" s="21">
        <f>SUM(I104)</f>
        <v>15123.67</v>
      </c>
      <c r="J103" s="22">
        <f>SUM(J104)</f>
        <v>1.0908702875930496E-2</v>
      </c>
    </row>
    <row r="104" spans="1:10" ht="24" customHeight="1" x14ac:dyDescent="0.2">
      <c r="A104" s="23" t="s">
        <v>265</v>
      </c>
      <c r="B104" s="24" t="s">
        <v>266</v>
      </c>
      <c r="C104" s="25" t="s">
        <v>23</v>
      </c>
      <c r="D104" s="25" t="s">
        <v>267</v>
      </c>
      <c r="E104" s="26" t="s">
        <v>47</v>
      </c>
      <c r="F104" s="24">
        <v>64.8</v>
      </c>
      <c r="G104" s="27">
        <v>181.39</v>
      </c>
      <c r="H104" s="1">
        <f t="shared" ref="H104" si="23">TRUNC(G104+(G104*$G$2),2)</f>
        <v>233.39</v>
      </c>
      <c r="I104" s="1">
        <f t="shared" ref="I104" si="24">TRUNC(F104*H104,2)</f>
        <v>15123.67</v>
      </c>
      <c r="J104" s="2">
        <f t="shared" si="18"/>
        <v>1.0908702875930496E-2</v>
      </c>
    </row>
    <row r="105" spans="1:10" ht="24" customHeight="1" x14ac:dyDescent="0.2">
      <c r="A105" s="18" t="s">
        <v>268</v>
      </c>
      <c r="B105" s="19"/>
      <c r="C105" s="19"/>
      <c r="D105" s="19" t="s">
        <v>269</v>
      </c>
      <c r="E105" s="19"/>
      <c r="F105" s="20"/>
      <c r="G105" s="19"/>
      <c r="H105" s="19"/>
      <c r="I105" s="21">
        <f>SUM(I106:I109)</f>
        <v>353503.03</v>
      </c>
      <c r="J105" s="22">
        <f>SUM(J106:J109)</f>
        <v>0.25498172864199925</v>
      </c>
    </row>
    <row r="106" spans="1:10" ht="36" customHeight="1" x14ac:dyDescent="0.2">
      <c r="A106" s="23" t="s">
        <v>270</v>
      </c>
      <c r="B106" s="24" t="s">
        <v>85</v>
      </c>
      <c r="C106" s="25" t="s">
        <v>23</v>
      </c>
      <c r="D106" s="25" t="s">
        <v>86</v>
      </c>
      <c r="E106" s="26" t="s">
        <v>44</v>
      </c>
      <c r="F106" s="24">
        <v>234</v>
      </c>
      <c r="G106" s="27">
        <v>425.83</v>
      </c>
      <c r="H106" s="1">
        <f t="shared" ref="H106:H109" si="25">TRUNC(G106+(G106*$G$2),2)</f>
        <v>547.91</v>
      </c>
      <c r="I106" s="1">
        <f t="shared" ref="I106:I109" si="26">TRUNC(F106*H106,2)</f>
        <v>128210.94</v>
      </c>
      <c r="J106" s="2">
        <f t="shared" si="18"/>
        <v>9.2478548520547738E-2</v>
      </c>
    </row>
    <row r="107" spans="1:10" ht="24" customHeight="1" x14ac:dyDescent="0.2">
      <c r="A107" s="23" t="s">
        <v>271</v>
      </c>
      <c r="B107" s="24" t="s">
        <v>152</v>
      </c>
      <c r="C107" s="25" t="s">
        <v>23</v>
      </c>
      <c r="D107" s="25" t="s">
        <v>153</v>
      </c>
      <c r="E107" s="26" t="s">
        <v>34</v>
      </c>
      <c r="F107" s="24">
        <v>4680</v>
      </c>
      <c r="G107" s="27">
        <v>29.3</v>
      </c>
      <c r="H107" s="1">
        <f t="shared" si="25"/>
        <v>37.700000000000003</v>
      </c>
      <c r="I107" s="1">
        <f t="shared" si="26"/>
        <v>176436</v>
      </c>
      <c r="J107" s="2">
        <f t="shared" si="18"/>
        <v>0.12726328335765544</v>
      </c>
    </row>
    <row r="108" spans="1:10" ht="36" customHeight="1" x14ac:dyDescent="0.2">
      <c r="A108" s="23" t="s">
        <v>272</v>
      </c>
      <c r="B108" s="24" t="s">
        <v>273</v>
      </c>
      <c r="C108" s="25" t="s">
        <v>23</v>
      </c>
      <c r="D108" s="25" t="s">
        <v>274</v>
      </c>
      <c r="E108" s="26" t="s">
        <v>47</v>
      </c>
      <c r="F108" s="24">
        <v>936.12</v>
      </c>
      <c r="G108" s="27">
        <v>39.369999999999997</v>
      </c>
      <c r="H108" s="1">
        <f t="shared" si="25"/>
        <v>50.65</v>
      </c>
      <c r="I108" s="1">
        <f t="shared" si="26"/>
        <v>47414.47</v>
      </c>
      <c r="J108" s="2">
        <f t="shared" si="18"/>
        <v>3.4200056285922681E-2</v>
      </c>
    </row>
    <row r="109" spans="1:10" ht="24" customHeight="1" x14ac:dyDescent="0.2">
      <c r="A109" s="23" t="s">
        <v>275</v>
      </c>
      <c r="B109" s="24" t="s">
        <v>276</v>
      </c>
      <c r="C109" s="25" t="s">
        <v>23</v>
      </c>
      <c r="D109" s="25" t="s">
        <v>277</v>
      </c>
      <c r="E109" s="26" t="s">
        <v>47</v>
      </c>
      <c r="F109" s="24">
        <v>936.12</v>
      </c>
      <c r="G109" s="27">
        <v>1.2</v>
      </c>
      <c r="H109" s="1">
        <f t="shared" si="25"/>
        <v>1.54</v>
      </c>
      <c r="I109" s="1">
        <f t="shared" si="26"/>
        <v>1441.62</v>
      </c>
      <c r="J109" s="2">
        <f t="shared" si="18"/>
        <v>1.0398404778733548E-3</v>
      </c>
    </row>
    <row r="110" spans="1:10" ht="24" customHeight="1" x14ac:dyDescent="0.2">
      <c r="A110" s="18" t="s">
        <v>278</v>
      </c>
      <c r="B110" s="19"/>
      <c r="C110" s="19"/>
      <c r="D110" s="19" t="s">
        <v>279</v>
      </c>
      <c r="E110" s="19"/>
      <c r="F110" s="20"/>
      <c r="G110" s="19"/>
      <c r="H110" s="19"/>
      <c r="I110" s="21">
        <f>SUM(I111:I117)</f>
        <v>29325.79</v>
      </c>
      <c r="J110" s="22">
        <f>SUM(J111:J117)</f>
        <v>2.115269175484084E-2</v>
      </c>
    </row>
    <row r="111" spans="1:10" ht="36" customHeight="1" x14ac:dyDescent="0.2">
      <c r="A111" s="23" t="s">
        <v>280</v>
      </c>
      <c r="B111" s="24" t="s">
        <v>85</v>
      </c>
      <c r="C111" s="25" t="s">
        <v>23</v>
      </c>
      <c r="D111" s="25" t="s">
        <v>86</v>
      </c>
      <c r="E111" s="26" t="s">
        <v>44</v>
      </c>
      <c r="F111" s="24">
        <v>2</v>
      </c>
      <c r="G111" s="27">
        <v>425.83</v>
      </c>
      <c r="H111" s="1">
        <f t="shared" ref="H111:H117" si="27">TRUNC(G111+(G111*$G$2),2)</f>
        <v>547.91</v>
      </c>
      <c r="I111" s="1">
        <f t="shared" ref="I111:I117" si="28">TRUNC(F111*H111,2)</f>
        <v>1095.82</v>
      </c>
      <c r="J111" s="2">
        <f t="shared" si="18"/>
        <v>7.9041494462006611E-4</v>
      </c>
    </row>
    <row r="112" spans="1:10" ht="36" customHeight="1" x14ac:dyDescent="0.2">
      <c r="A112" s="23" t="s">
        <v>280</v>
      </c>
      <c r="B112" s="24" t="s">
        <v>281</v>
      </c>
      <c r="C112" s="25" t="s">
        <v>23</v>
      </c>
      <c r="D112" s="25" t="s">
        <v>282</v>
      </c>
      <c r="E112" s="26" t="s">
        <v>34</v>
      </c>
      <c r="F112" s="24">
        <v>78.319999999999993</v>
      </c>
      <c r="G112" s="27">
        <v>18.45</v>
      </c>
      <c r="H112" s="1">
        <f t="shared" si="27"/>
        <v>23.73</v>
      </c>
      <c r="I112" s="1">
        <f t="shared" si="28"/>
        <v>1858.53</v>
      </c>
      <c r="J112" s="2">
        <f t="shared" si="18"/>
        <v>1.3405576527392561E-3</v>
      </c>
    </row>
    <row r="113" spans="1:10" ht="24" customHeight="1" x14ac:dyDescent="0.2">
      <c r="A113" s="23" t="s">
        <v>283</v>
      </c>
      <c r="B113" s="24" t="s">
        <v>75</v>
      </c>
      <c r="C113" s="25" t="s">
        <v>23</v>
      </c>
      <c r="D113" s="25" t="s">
        <v>76</v>
      </c>
      <c r="E113" s="26" t="s">
        <v>34</v>
      </c>
      <c r="F113" s="24">
        <v>16</v>
      </c>
      <c r="G113" s="27">
        <v>13.44</v>
      </c>
      <c r="H113" s="1">
        <f t="shared" si="27"/>
        <v>17.29</v>
      </c>
      <c r="I113" s="1">
        <f t="shared" si="28"/>
        <v>276.64</v>
      </c>
      <c r="J113" s="2">
        <f t="shared" si="18"/>
        <v>1.9954042660263099E-4</v>
      </c>
    </row>
    <row r="114" spans="1:10" ht="24" customHeight="1" x14ac:dyDescent="0.2">
      <c r="A114" s="23" t="s">
        <v>284</v>
      </c>
      <c r="B114" s="24" t="s">
        <v>236</v>
      </c>
      <c r="C114" s="25" t="s">
        <v>23</v>
      </c>
      <c r="D114" s="25" t="s">
        <v>237</v>
      </c>
      <c r="E114" s="26" t="s">
        <v>34</v>
      </c>
      <c r="F114" s="24">
        <v>16</v>
      </c>
      <c r="G114" s="27">
        <v>14.68</v>
      </c>
      <c r="H114" s="1">
        <f t="shared" si="27"/>
        <v>18.88</v>
      </c>
      <c r="I114" s="1">
        <f t="shared" si="28"/>
        <v>302.08</v>
      </c>
      <c r="J114" s="2">
        <f t="shared" si="18"/>
        <v>2.1789029810628531E-4</v>
      </c>
    </row>
    <row r="115" spans="1:10" ht="24" customHeight="1" x14ac:dyDescent="0.2">
      <c r="A115" s="23" t="s">
        <v>285</v>
      </c>
      <c r="B115" s="24" t="s">
        <v>233</v>
      </c>
      <c r="C115" s="25" t="s">
        <v>23</v>
      </c>
      <c r="D115" s="25" t="s">
        <v>234</v>
      </c>
      <c r="E115" s="26" t="s">
        <v>34</v>
      </c>
      <c r="F115" s="24">
        <v>16</v>
      </c>
      <c r="G115" s="27">
        <v>2.36</v>
      </c>
      <c r="H115" s="1">
        <f t="shared" si="27"/>
        <v>3.03</v>
      </c>
      <c r="I115" s="1">
        <f t="shared" si="28"/>
        <v>48.48</v>
      </c>
      <c r="J115" s="2">
        <f t="shared" si="18"/>
        <v>3.4968623054133712E-5</v>
      </c>
    </row>
    <row r="116" spans="1:10" ht="24" customHeight="1" x14ac:dyDescent="0.2">
      <c r="A116" s="23" t="s">
        <v>286</v>
      </c>
      <c r="B116" s="24" t="s">
        <v>200</v>
      </c>
      <c r="C116" s="25" t="s">
        <v>23</v>
      </c>
      <c r="D116" s="25" t="s">
        <v>201</v>
      </c>
      <c r="E116" s="26" t="s">
        <v>62</v>
      </c>
      <c r="F116" s="24">
        <v>200</v>
      </c>
      <c r="G116" s="27">
        <v>48.41</v>
      </c>
      <c r="H116" s="1">
        <f t="shared" si="27"/>
        <v>62.28</v>
      </c>
      <c r="I116" s="1">
        <f t="shared" si="28"/>
        <v>12456</v>
      </c>
      <c r="J116" s="2">
        <f t="shared" si="18"/>
        <v>8.9845125569779204E-3</v>
      </c>
    </row>
    <row r="117" spans="1:10" ht="48" customHeight="1" x14ac:dyDescent="0.2">
      <c r="A117" s="23" t="s">
        <v>287</v>
      </c>
      <c r="B117" s="24" t="s">
        <v>288</v>
      </c>
      <c r="C117" s="25" t="s">
        <v>23</v>
      </c>
      <c r="D117" s="25" t="s">
        <v>289</v>
      </c>
      <c r="E117" s="26" t="s">
        <v>62</v>
      </c>
      <c r="F117" s="24">
        <v>8</v>
      </c>
      <c r="G117" s="27">
        <v>1290.93</v>
      </c>
      <c r="H117" s="1">
        <f t="shared" si="27"/>
        <v>1661.03</v>
      </c>
      <c r="I117" s="1">
        <f t="shared" si="28"/>
        <v>13288.24</v>
      </c>
      <c r="J117" s="2">
        <f t="shared" si="18"/>
        <v>9.584807252740548E-3</v>
      </c>
    </row>
    <row r="118" spans="1:10" ht="24" customHeight="1" x14ac:dyDescent="0.2">
      <c r="A118" s="18" t="s">
        <v>290</v>
      </c>
      <c r="B118" s="19"/>
      <c r="C118" s="19"/>
      <c r="D118" s="19" t="s">
        <v>291</v>
      </c>
      <c r="E118" s="19"/>
      <c r="F118" s="20"/>
      <c r="G118" s="19"/>
      <c r="H118" s="19"/>
      <c r="I118" s="21">
        <f>SUM(I119:I123)</f>
        <v>15752.199999999999</v>
      </c>
      <c r="J118" s="22">
        <f>SUM(J119:J123)</f>
        <v>1.1362061552667597E-2</v>
      </c>
    </row>
    <row r="119" spans="1:10" ht="48" customHeight="1" x14ac:dyDescent="0.2">
      <c r="A119" s="23" t="s">
        <v>292</v>
      </c>
      <c r="B119" s="24" t="s">
        <v>293</v>
      </c>
      <c r="C119" s="25" t="s">
        <v>23</v>
      </c>
      <c r="D119" s="25" t="s">
        <v>294</v>
      </c>
      <c r="E119" s="26" t="s">
        <v>34</v>
      </c>
      <c r="F119" s="24">
        <v>24</v>
      </c>
      <c r="G119" s="27">
        <v>236.05</v>
      </c>
      <c r="H119" s="1">
        <f t="shared" ref="H119:H123" si="29">TRUNC(G119+(G119*$G$2),2)</f>
        <v>303.72000000000003</v>
      </c>
      <c r="I119" s="1">
        <f t="shared" ref="I119:I123" si="30">TRUNC(F119*H119,2)</f>
        <v>7289.28</v>
      </c>
      <c r="J119" s="2">
        <f t="shared" si="18"/>
        <v>5.2577575217829164E-3</v>
      </c>
    </row>
    <row r="120" spans="1:10" ht="24" customHeight="1" x14ac:dyDescent="0.2">
      <c r="A120" s="23" t="s">
        <v>295</v>
      </c>
      <c r="B120" s="24" t="s">
        <v>140</v>
      </c>
      <c r="C120" s="25" t="s">
        <v>23</v>
      </c>
      <c r="D120" s="25" t="s">
        <v>141</v>
      </c>
      <c r="E120" s="26" t="s">
        <v>34</v>
      </c>
      <c r="F120" s="24">
        <v>24</v>
      </c>
      <c r="G120" s="27">
        <v>20.34</v>
      </c>
      <c r="H120" s="1">
        <f t="shared" si="29"/>
        <v>26.17</v>
      </c>
      <c r="I120" s="1">
        <f t="shared" si="30"/>
        <v>628.08000000000004</v>
      </c>
      <c r="J120" s="2">
        <f t="shared" si="18"/>
        <v>4.5303409174588091E-4</v>
      </c>
    </row>
    <row r="121" spans="1:10" ht="24" customHeight="1" x14ac:dyDescent="0.2">
      <c r="A121" s="23" t="s">
        <v>296</v>
      </c>
      <c r="B121" s="24" t="s">
        <v>200</v>
      </c>
      <c r="C121" s="25" t="s">
        <v>23</v>
      </c>
      <c r="D121" s="25" t="s">
        <v>201</v>
      </c>
      <c r="E121" s="26" t="s">
        <v>62</v>
      </c>
      <c r="F121" s="24">
        <v>12</v>
      </c>
      <c r="G121" s="27">
        <v>48.41</v>
      </c>
      <c r="H121" s="1">
        <f t="shared" si="29"/>
        <v>62.28</v>
      </c>
      <c r="I121" s="1">
        <f t="shared" si="30"/>
        <v>747.36</v>
      </c>
      <c r="J121" s="2">
        <f t="shared" si="18"/>
        <v>5.3907075341867521E-4</v>
      </c>
    </row>
    <row r="122" spans="1:10" ht="24" customHeight="1" x14ac:dyDescent="0.2">
      <c r="A122" s="23" t="s">
        <v>297</v>
      </c>
      <c r="B122" s="24" t="s">
        <v>77</v>
      </c>
      <c r="C122" s="25" t="s">
        <v>37</v>
      </c>
      <c r="D122" s="25" t="s">
        <v>78</v>
      </c>
      <c r="E122" s="26" t="s">
        <v>79</v>
      </c>
      <c r="F122" s="24">
        <v>6</v>
      </c>
      <c r="G122" s="27">
        <v>512.75</v>
      </c>
      <c r="H122" s="1">
        <f t="shared" si="29"/>
        <v>659.75</v>
      </c>
      <c r="I122" s="1">
        <f t="shared" si="30"/>
        <v>3958.5</v>
      </c>
      <c r="J122" s="2">
        <f t="shared" si="18"/>
        <v>2.8552659727679106E-3</v>
      </c>
    </row>
    <row r="123" spans="1:10" ht="48" customHeight="1" x14ac:dyDescent="0.2">
      <c r="A123" s="23" t="s">
        <v>298</v>
      </c>
      <c r="B123" s="24" t="s">
        <v>299</v>
      </c>
      <c r="C123" s="25" t="s">
        <v>23</v>
      </c>
      <c r="D123" s="25" t="s">
        <v>300</v>
      </c>
      <c r="E123" s="26" t="s">
        <v>62</v>
      </c>
      <c r="F123" s="24">
        <v>2</v>
      </c>
      <c r="G123" s="27">
        <v>1215.9000000000001</v>
      </c>
      <c r="H123" s="1">
        <f t="shared" si="29"/>
        <v>1564.49</v>
      </c>
      <c r="I123" s="1">
        <f t="shared" si="30"/>
        <v>3128.98</v>
      </c>
      <c r="J123" s="2">
        <f t="shared" si="18"/>
        <v>2.2569332129522136E-3</v>
      </c>
    </row>
    <row r="124" spans="1:10" ht="24" customHeight="1" x14ac:dyDescent="0.2">
      <c r="A124" s="18" t="s">
        <v>301</v>
      </c>
      <c r="B124" s="19"/>
      <c r="C124" s="19"/>
      <c r="D124" s="19" t="s">
        <v>302</v>
      </c>
      <c r="E124" s="19"/>
      <c r="F124" s="20"/>
      <c r="G124" s="19"/>
      <c r="H124" s="19"/>
      <c r="I124" s="21">
        <f>SUM(I125:I140)</f>
        <v>45919.17</v>
      </c>
      <c r="J124" s="22">
        <f>SUM(J125:J140)</f>
        <v>3.3121496425096646E-2</v>
      </c>
    </row>
    <row r="125" spans="1:10" ht="36" customHeight="1" x14ac:dyDescent="0.2">
      <c r="A125" s="23" t="s">
        <v>303</v>
      </c>
      <c r="B125" s="24" t="s">
        <v>107</v>
      </c>
      <c r="C125" s="25" t="s">
        <v>23</v>
      </c>
      <c r="D125" s="25" t="s">
        <v>108</v>
      </c>
      <c r="E125" s="26" t="s">
        <v>34</v>
      </c>
      <c r="F125" s="24">
        <v>10</v>
      </c>
      <c r="G125" s="27">
        <v>271.42</v>
      </c>
      <c r="H125" s="1">
        <f>TRUNC(G125+(G125*$G$2),2)</f>
        <v>349.23</v>
      </c>
      <c r="I125" s="1">
        <f t="shared" ref="I125:I140" si="31">TRUNC(F125*H125,2)</f>
        <v>3492.3</v>
      </c>
      <c r="J125" s="2">
        <f t="shared" si="18"/>
        <v>2.5189959218636796E-3</v>
      </c>
    </row>
    <row r="126" spans="1:10" ht="48" customHeight="1" x14ac:dyDescent="0.2">
      <c r="A126" s="23" t="s">
        <v>304</v>
      </c>
      <c r="B126" s="24" t="s">
        <v>112</v>
      </c>
      <c r="C126" s="25" t="s">
        <v>23</v>
      </c>
      <c r="D126" s="25" t="s">
        <v>113</v>
      </c>
      <c r="E126" s="26" t="s">
        <v>34</v>
      </c>
      <c r="F126" s="24">
        <v>10</v>
      </c>
      <c r="G126" s="27">
        <v>52.92</v>
      </c>
      <c r="H126" s="1">
        <f t="shared" ref="H126:H140" si="32">TRUNC(G126+(G126*$G$2),2)</f>
        <v>68.09</v>
      </c>
      <c r="I126" s="1">
        <f t="shared" si="31"/>
        <v>680.9</v>
      </c>
      <c r="J126" s="2">
        <f t="shared" si="18"/>
        <v>4.9113315671533921E-4</v>
      </c>
    </row>
    <row r="127" spans="1:10" ht="36" customHeight="1" x14ac:dyDescent="0.2">
      <c r="A127" s="23" t="s">
        <v>305</v>
      </c>
      <c r="B127" s="24" t="s">
        <v>306</v>
      </c>
      <c r="C127" s="25" t="s">
        <v>23</v>
      </c>
      <c r="D127" s="25" t="s">
        <v>307</v>
      </c>
      <c r="E127" s="26" t="s">
        <v>34</v>
      </c>
      <c r="F127" s="24">
        <v>11.64</v>
      </c>
      <c r="G127" s="27">
        <v>483.82</v>
      </c>
      <c r="H127" s="1">
        <f t="shared" si="32"/>
        <v>622.53</v>
      </c>
      <c r="I127" s="1">
        <f t="shared" si="31"/>
        <v>7246.24</v>
      </c>
      <c r="J127" s="2">
        <f t="shared" si="18"/>
        <v>5.2267127706226461E-3</v>
      </c>
    </row>
    <row r="128" spans="1:10" ht="36" customHeight="1" x14ac:dyDescent="0.2">
      <c r="A128" s="23" t="s">
        <v>305</v>
      </c>
      <c r="B128" s="24" t="s">
        <v>308</v>
      </c>
      <c r="C128" s="25" t="s">
        <v>23</v>
      </c>
      <c r="D128" s="25" t="s">
        <v>309</v>
      </c>
      <c r="E128" s="26" t="s">
        <v>47</v>
      </c>
      <c r="F128" s="24">
        <v>12</v>
      </c>
      <c r="G128" s="27">
        <v>167.65</v>
      </c>
      <c r="H128" s="1">
        <f t="shared" si="32"/>
        <v>215.71</v>
      </c>
      <c r="I128" s="1">
        <f t="shared" si="31"/>
        <v>2588.52</v>
      </c>
      <c r="J128" s="2">
        <f t="shared" si="18"/>
        <v>1.8670994254968275E-3</v>
      </c>
    </row>
    <row r="129" spans="1:10" ht="24" customHeight="1" x14ac:dyDescent="0.2">
      <c r="A129" s="23" t="s">
        <v>310</v>
      </c>
      <c r="B129" s="24" t="s">
        <v>311</v>
      </c>
      <c r="C129" s="25" t="s">
        <v>23</v>
      </c>
      <c r="D129" s="25" t="s">
        <v>312</v>
      </c>
      <c r="E129" s="26" t="s">
        <v>93</v>
      </c>
      <c r="F129" s="24">
        <v>8</v>
      </c>
      <c r="G129" s="27">
        <v>15.23</v>
      </c>
      <c r="H129" s="1">
        <f t="shared" si="32"/>
        <v>19.59</v>
      </c>
      <c r="I129" s="1">
        <f t="shared" si="31"/>
        <v>156.72</v>
      </c>
      <c r="J129" s="2">
        <f t="shared" si="18"/>
        <v>1.1304213294232335E-4</v>
      </c>
    </row>
    <row r="130" spans="1:10" ht="36" customHeight="1" x14ac:dyDescent="0.2">
      <c r="A130" s="23" t="s">
        <v>313</v>
      </c>
      <c r="B130" s="24" t="s">
        <v>314</v>
      </c>
      <c r="C130" s="25" t="s">
        <v>23</v>
      </c>
      <c r="D130" s="25" t="s">
        <v>315</v>
      </c>
      <c r="E130" s="26" t="s">
        <v>47</v>
      </c>
      <c r="F130" s="24">
        <v>61.44</v>
      </c>
      <c r="G130" s="27">
        <v>171.58</v>
      </c>
      <c r="H130" s="1">
        <f t="shared" si="32"/>
        <v>220.77</v>
      </c>
      <c r="I130" s="1">
        <f t="shared" si="31"/>
        <v>13564.1</v>
      </c>
      <c r="J130" s="2">
        <f t="shared" si="18"/>
        <v>9.783785065358399E-3</v>
      </c>
    </row>
    <row r="131" spans="1:10" ht="36" customHeight="1" x14ac:dyDescent="0.2">
      <c r="A131" s="23" t="s">
        <v>313</v>
      </c>
      <c r="B131" s="24" t="s">
        <v>316</v>
      </c>
      <c r="C131" s="25" t="s">
        <v>23</v>
      </c>
      <c r="D131" s="25" t="s">
        <v>317</v>
      </c>
      <c r="E131" s="26" t="s">
        <v>44</v>
      </c>
      <c r="F131" s="24">
        <v>12</v>
      </c>
      <c r="G131" s="27">
        <v>96.53</v>
      </c>
      <c r="H131" s="1">
        <f t="shared" si="32"/>
        <v>124.2</v>
      </c>
      <c r="I131" s="1">
        <f t="shared" si="31"/>
        <v>1490.4</v>
      </c>
      <c r="J131" s="2">
        <f t="shared" si="18"/>
        <v>1.0750254909216357E-3</v>
      </c>
    </row>
    <row r="132" spans="1:10" ht="24" customHeight="1" x14ac:dyDescent="0.2">
      <c r="A132" s="23" t="s">
        <v>318</v>
      </c>
      <c r="B132" s="24" t="s">
        <v>200</v>
      </c>
      <c r="C132" s="25" t="s">
        <v>23</v>
      </c>
      <c r="D132" s="25" t="s">
        <v>201</v>
      </c>
      <c r="E132" s="26" t="s">
        <v>62</v>
      </c>
      <c r="F132" s="24">
        <v>18</v>
      </c>
      <c r="G132" s="27">
        <v>48.41</v>
      </c>
      <c r="H132" s="1">
        <f t="shared" si="32"/>
        <v>62.28</v>
      </c>
      <c r="I132" s="1">
        <f t="shared" si="31"/>
        <v>1121.04</v>
      </c>
      <c r="J132" s="2">
        <f t="shared" si="18"/>
        <v>8.0860613012801277E-4</v>
      </c>
    </row>
    <row r="133" spans="1:10" ht="72" customHeight="1" x14ac:dyDescent="0.2">
      <c r="A133" s="23" t="s">
        <v>319</v>
      </c>
      <c r="B133" s="24" t="s">
        <v>320</v>
      </c>
      <c r="C133" s="25" t="s">
        <v>37</v>
      </c>
      <c r="D133" s="25" t="s">
        <v>321</v>
      </c>
      <c r="E133" s="26" t="s">
        <v>34</v>
      </c>
      <c r="F133" s="24">
        <v>11.7</v>
      </c>
      <c r="G133" s="27">
        <v>635.87</v>
      </c>
      <c r="H133" s="1">
        <f t="shared" si="32"/>
        <v>818.17</v>
      </c>
      <c r="I133" s="1">
        <f t="shared" si="31"/>
        <v>9572.58</v>
      </c>
      <c r="J133" s="2">
        <f t="shared" si="18"/>
        <v>6.904701767234722E-3</v>
      </c>
    </row>
    <row r="134" spans="1:10" ht="24" customHeight="1" x14ac:dyDescent="0.2">
      <c r="A134" s="23" t="s">
        <v>319</v>
      </c>
      <c r="B134" s="24" t="s">
        <v>205</v>
      </c>
      <c r="C134" s="25" t="s">
        <v>23</v>
      </c>
      <c r="D134" s="25" t="s">
        <v>206</v>
      </c>
      <c r="E134" s="26" t="s">
        <v>34</v>
      </c>
      <c r="F134" s="24">
        <v>2</v>
      </c>
      <c r="G134" s="27">
        <v>6.83</v>
      </c>
      <c r="H134" s="1">
        <f t="shared" si="32"/>
        <v>8.7799999999999994</v>
      </c>
      <c r="I134" s="1">
        <f t="shared" si="31"/>
        <v>17.559999999999999</v>
      </c>
      <c r="J134" s="2">
        <f t="shared" si="18"/>
        <v>1.2666027657396617E-5</v>
      </c>
    </row>
    <row r="135" spans="1:10" ht="48" customHeight="1" x14ac:dyDescent="0.2">
      <c r="A135" s="23" t="s">
        <v>322</v>
      </c>
      <c r="B135" s="24" t="s">
        <v>323</v>
      </c>
      <c r="C135" s="25" t="s">
        <v>23</v>
      </c>
      <c r="D135" s="25" t="s">
        <v>324</v>
      </c>
      <c r="E135" s="26" t="s">
        <v>34</v>
      </c>
      <c r="F135" s="24">
        <v>14.75</v>
      </c>
      <c r="G135" s="27">
        <v>156.87</v>
      </c>
      <c r="H135" s="1">
        <f t="shared" si="32"/>
        <v>201.84</v>
      </c>
      <c r="I135" s="1">
        <f t="shared" si="31"/>
        <v>2977.14</v>
      </c>
      <c r="J135" s="2">
        <f t="shared" si="18"/>
        <v>2.1474110239146789E-3</v>
      </c>
    </row>
    <row r="136" spans="1:10" ht="24" customHeight="1" x14ac:dyDescent="0.2">
      <c r="A136" s="23" t="s">
        <v>325</v>
      </c>
      <c r="B136" s="24" t="s">
        <v>326</v>
      </c>
      <c r="C136" s="25" t="s">
        <v>23</v>
      </c>
      <c r="D136" s="25" t="s">
        <v>327</v>
      </c>
      <c r="E136" s="26" t="s">
        <v>47</v>
      </c>
      <c r="F136" s="24">
        <v>29.4</v>
      </c>
      <c r="G136" s="27">
        <v>19.829999999999998</v>
      </c>
      <c r="H136" s="1">
        <f t="shared" si="32"/>
        <v>25.51</v>
      </c>
      <c r="I136" s="1">
        <f t="shared" si="31"/>
        <v>749.99</v>
      </c>
      <c r="J136" s="2">
        <f t="shared" si="18"/>
        <v>5.4096777236736272E-4</v>
      </c>
    </row>
    <row r="137" spans="1:10" ht="36" customHeight="1" x14ac:dyDescent="0.2">
      <c r="A137" s="23" t="s">
        <v>328</v>
      </c>
      <c r="B137" s="24" t="s">
        <v>329</v>
      </c>
      <c r="C137" s="25" t="s">
        <v>23</v>
      </c>
      <c r="D137" s="25" t="s">
        <v>330</v>
      </c>
      <c r="E137" s="26" t="s">
        <v>93</v>
      </c>
      <c r="F137" s="24">
        <v>10</v>
      </c>
      <c r="G137" s="27">
        <v>12.51</v>
      </c>
      <c r="H137" s="1">
        <f t="shared" si="32"/>
        <v>16.09</v>
      </c>
      <c r="I137" s="1">
        <f t="shared" si="31"/>
        <v>160.9</v>
      </c>
      <c r="J137" s="2">
        <f t="shared" si="18"/>
        <v>1.160571668607697E-4</v>
      </c>
    </row>
    <row r="138" spans="1:10" ht="24" customHeight="1" x14ac:dyDescent="0.2">
      <c r="A138" s="23" t="s">
        <v>331</v>
      </c>
      <c r="B138" s="24" t="s">
        <v>152</v>
      </c>
      <c r="C138" s="25" t="s">
        <v>23</v>
      </c>
      <c r="D138" s="25" t="s">
        <v>153</v>
      </c>
      <c r="E138" s="26" t="s">
        <v>34</v>
      </c>
      <c r="F138" s="24">
        <v>14.75</v>
      </c>
      <c r="G138" s="27">
        <v>29.3</v>
      </c>
      <c r="H138" s="1">
        <f t="shared" si="32"/>
        <v>37.700000000000003</v>
      </c>
      <c r="I138" s="1">
        <f t="shared" si="31"/>
        <v>556.07000000000005</v>
      </c>
      <c r="J138" s="2">
        <f t="shared" ref="J138:J143" si="33">I138/$H$147</f>
        <v>4.0109328015082793E-4</v>
      </c>
    </row>
    <row r="139" spans="1:10" ht="24" customHeight="1" x14ac:dyDescent="0.2">
      <c r="A139" s="23" t="s">
        <v>332</v>
      </c>
      <c r="B139" s="24" t="s">
        <v>261</v>
      </c>
      <c r="C139" s="25" t="s">
        <v>23</v>
      </c>
      <c r="D139" s="25" t="s">
        <v>262</v>
      </c>
      <c r="E139" s="26" t="s">
        <v>34</v>
      </c>
      <c r="F139" s="24">
        <v>11.7</v>
      </c>
      <c r="G139" s="27">
        <v>10.77</v>
      </c>
      <c r="H139" s="1">
        <f t="shared" si="32"/>
        <v>13.85</v>
      </c>
      <c r="I139" s="1">
        <f t="shared" si="31"/>
        <v>162.04</v>
      </c>
      <c r="J139" s="2">
        <f t="shared" si="33"/>
        <v>1.1687944883852779E-4</v>
      </c>
    </row>
    <row r="140" spans="1:10" ht="24" customHeight="1" x14ac:dyDescent="0.2">
      <c r="A140" s="23" t="s">
        <v>333</v>
      </c>
      <c r="B140" s="24" t="s">
        <v>334</v>
      </c>
      <c r="C140" s="25" t="s">
        <v>37</v>
      </c>
      <c r="D140" s="25" t="s">
        <v>335</v>
      </c>
      <c r="E140" s="26" t="s">
        <v>34</v>
      </c>
      <c r="F140" s="24">
        <v>3</v>
      </c>
      <c r="G140" s="27">
        <v>358.2</v>
      </c>
      <c r="H140" s="1">
        <f t="shared" si="32"/>
        <v>460.89</v>
      </c>
      <c r="I140" s="1">
        <f t="shared" si="31"/>
        <v>1382.67</v>
      </c>
      <c r="J140" s="2">
        <f t="shared" si="33"/>
        <v>9.9731984402349561E-4</v>
      </c>
    </row>
    <row r="141" spans="1:10" ht="24" customHeight="1" x14ac:dyDescent="0.2">
      <c r="A141" s="18" t="s">
        <v>336</v>
      </c>
      <c r="B141" s="19"/>
      <c r="C141" s="19"/>
      <c r="D141" s="19" t="s">
        <v>337</v>
      </c>
      <c r="E141" s="19"/>
      <c r="F141" s="20"/>
      <c r="G141" s="19"/>
      <c r="H141" s="19"/>
      <c r="I141" s="21">
        <f>SUM(I142:I143)</f>
        <v>10137.99</v>
      </c>
      <c r="J141" s="22">
        <f>SUM(J142:J143)</f>
        <v>7.3125319892033223E-3</v>
      </c>
    </row>
    <row r="142" spans="1:10" ht="24" customHeight="1" x14ac:dyDescent="0.2">
      <c r="A142" s="23" t="s">
        <v>338</v>
      </c>
      <c r="B142" s="24" t="s">
        <v>339</v>
      </c>
      <c r="C142" s="25" t="s">
        <v>23</v>
      </c>
      <c r="D142" s="25" t="s">
        <v>340</v>
      </c>
      <c r="E142" s="26" t="s">
        <v>34</v>
      </c>
      <c r="F142" s="24">
        <v>4756</v>
      </c>
      <c r="G142" s="27">
        <v>1.51</v>
      </c>
      <c r="H142" s="1">
        <f t="shared" ref="H142:H143" si="34">TRUNC(G142+(G142*$G$2),2)</f>
        <v>1.94</v>
      </c>
      <c r="I142" s="1">
        <f t="shared" ref="I142:I143" si="35">TRUNC(F142*H142,2)</f>
        <v>9226.64</v>
      </c>
      <c r="J142" s="2">
        <f t="shared" si="33"/>
        <v>6.6551752519841646E-3</v>
      </c>
    </row>
    <row r="143" spans="1:10" ht="24" customHeight="1" thickBot="1" x14ac:dyDescent="0.25">
      <c r="A143" s="38" t="s">
        <v>341</v>
      </c>
      <c r="B143" s="4" t="s">
        <v>342</v>
      </c>
      <c r="C143" s="3" t="s">
        <v>37</v>
      </c>
      <c r="D143" s="3" t="s">
        <v>343</v>
      </c>
      <c r="E143" s="5" t="s">
        <v>62</v>
      </c>
      <c r="F143" s="4">
        <v>1</v>
      </c>
      <c r="G143" s="6">
        <v>708.29</v>
      </c>
      <c r="H143" s="7">
        <f t="shared" si="34"/>
        <v>911.35</v>
      </c>
      <c r="I143" s="7">
        <f t="shared" si="35"/>
        <v>911.35</v>
      </c>
      <c r="J143" s="8">
        <f t="shared" si="33"/>
        <v>6.5735673721915768E-4</v>
      </c>
    </row>
    <row r="144" spans="1:10" x14ac:dyDescent="0.2">
      <c r="A144" s="9"/>
      <c r="B144" s="10"/>
      <c r="C144" s="10"/>
      <c r="D144" s="10"/>
      <c r="E144" s="10"/>
      <c r="F144" s="10"/>
      <c r="G144" s="10"/>
      <c r="H144" s="10"/>
      <c r="I144" s="10"/>
      <c r="J144" s="11"/>
    </row>
    <row r="145" spans="1:10" x14ac:dyDescent="0.2">
      <c r="A145" s="97"/>
      <c r="B145" s="98"/>
      <c r="C145" s="98"/>
      <c r="D145" s="12"/>
      <c r="E145" s="13"/>
      <c r="F145" s="99" t="s">
        <v>344</v>
      </c>
      <c r="G145" s="98"/>
      <c r="H145" s="100">
        <v>1077566.3700000001</v>
      </c>
      <c r="I145" s="98"/>
      <c r="J145" s="101"/>
    </row>
    <row r="146" spans="1:10" x14ac:dyDescent="0.2">
      <c r="A146" s="97"/>
      <c r="B146" s="98"/>
      <c r="C146" s="98"/>
      <c r="D146" s="12"/>
      <c r="E146" s="13"/>
      <c r="F146" s="99" t="s">
        <v>345</v>
      </c>
      <c r="G146" s="98"/>
      <c r="H146" s="100">
        <v>308819.36</v>
      </c>
      <c r="I146" s="98"/>
      <c r="J146" s="101"/>
    </row>
    <row r="147" spans="1:10" ht="15" thickBot="1" x14ac:dyDescent="0.25">
      <c r="A147" s="89"/>
      <c r="B147" s="90"/>
      <c r="C147" s="90"/>
      <c r="D147" s="14"/>
      <c r="E147" s="15"/>
      <c r="F147" s="91" t="s">
        <v>346</v>
      </c>
      <c r="G147" s="90"/>
      <c r="H147" s="92">
        <f>I141+I124+I118+I110+I105+I103+I93+I83+I72+I63+I61+I55+I47+I31+I21+I8+I5</f>
        <v>1386385.73</v>
      </c>
      <c r="I147" s="90"/>
      <c r="J147" s="93"/>
    </row>
  </sheetData>
  <mergeCells count="16">
    <mergeCell ref="E1:F1"/>
    <mergeCell ref="G1:H1"/>
    <mergeCell ref="I1:J1"/>
    <mergeCell ref="E2:F2"/>
    <mergeCell ref="G2:H2"/>
    <mergeCell ref="I2:J2"/>
    <mergeCell ref="A147:C147"/>
    <mergeCell ref="F147:G147"/>
    <mergeCell ref="H147:J147"/>
    <mergeCell ref="A3:J3"/>
    <mergeCell ref="A145:C145"/>
    <mergeCell ref="F145:G145"/>
    <mergeCell ref="H145:J145"/>
    <mergeCell ref="A146:C146"/>
    <mergeCell ref="F146:G146"/>
    <mergeCell ref="H146:J146"/>
  </mergeCells>
  <pageMargins left="0.51181102362204722" right="0.51181102362204722" top="0.98425196850393704" bottom="0.98425196850393704" header="0.51181102362204722" footer="0.51181102362204722"/>
  <pageSetup paperSize="9" scale="75" fitToHeight="0" orientation="landscape" r:id="rId1"/>
  <headerFooter>
    <oddHeader xml:space="preserve">&amp;L </oddHeader>
    <oddFooter>&amp;L &amp;CENGENHEIRA CIVIL LARISSA ALMEIDA ROCHA
CREA/MS 67270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topLeftCell="A136" workbookViewId="0">
      <selection activeCell="N28" sqref="N28"/>
    </sheetView>
  </sheetViews>
  <sheetFormatPr defaultRowHeight="14.25" x14ac:dyDescent="0.2"/>
  <cols>
    <col min="1" max="1" width="18.125" customWidth="1"/>
    <col min="2" max="2" width="60" bestFit="1" customWidth="1"/>
    <col min="3" max="3" width="15.375" customWidth="1"/>
    <col min="4" max="30" width="12" bestFit="1" customWidth="1"/>
  </cols>
  <sheetData>
    <row r="1" spans="1:12" ht="15" customHeight="1" x14ac:dyDescent="0.2">
      <c r="A1" s="46"/>
      <c r="B1" s="47" t="s">
        <v>0</v>
      </c>
      <c r="C1" s="112" t="s">
        <v>1</v>
      </c>
      <c r="D1" s="112"/>
      <c r="E1" s="112" t="s">
        <v>2</v>
      </c>
      <c r="F1" s="112"/>
      <c r="G1" s="112"/>
      <c r="H1" s="112"/>
      <c r="I1" s="112" t="s">
        <v>3</v>
      </c>
      <c r="J1" s="112"/>
      <c r="K1" s="112"/>
      <c r="L1" s="113"/>
    </row>
    <row r="2" spans="1:12" ht="105" customHeight="1" thickBot="1" x14ac:dyDescent="0.25">
      <c r="A2" s="48"/>
      <c r="B2" s="49" t="s">
        <v>4</v>
      </c>
      <c r="C2" s="114" t="s">
        <v>5</v>
      </c>
      <c r="D2" s="114"/>
      <c r="E2" s="114" t="s">
        <v>6</v>
      </c>
      <c r="F2" s="114"/>
      <c r="G2" s="114"/>
      <c r="H2" s="114"/>
      <c r="I2" s="114" t="s">
        <v>7</v>
      </c>
      <c r="J2" s="114"/>
      <c r="K2" s="114"/>
      <c r="L2" s="115"/>
    </row>
    <row r="3" spans="1:12" ht="15" customHeight="1" thickBot="1" x14ac:dyDescent="0.3">
      <c r="A3" s="105" t="s">
        <v>347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ht="15" x14ac:dyDescent="0.2">
      <c r="A4" s="50" t="s">
        <v>9</v>
      </c>
      <c r="B4" s="51" t="s">
        <v>12</v>
      </c>
      <c r="C4" s="52" t="s">
        <v>348</v>
      </c>
      <c r="D4" s="52" t="s">
        <v>349</v>
      </c>
      <c r="E4" s="52" t="s">
        <v>350</v>
      </c>
      <c r="F4" s="52" t="s">
        <v>351</v>
      </c>
      <c r="G4" s="52" t="s">
        <v>352</v>
      </c>
      <c r="H4" s="52" t="s">
        <v>353</v>
      </c>
      <c r="I4" s="52" t="s">
        <v>354</v>
      </c>
      <c r="J4" s="52" t="s">
        <v>355</v>
      </c>
      <c r="K4" s="52" t="s">
        <v>356</v>
      </c>
      <c r="L4" s="53" t="s">
        <v>357</v>
      </c>
    </row>
    <row r="5" spans="1:12" ht="24" customHeight="1" thickBot="1" x14ac:dyDescent="0.25">
      <c r="A5" s="54" t="s">
        <v>19</v>
      </c>
      <c r="B5" s="55" t="s">
        <v>20</v>
      </c>
      <c r="C5" s="56" t="s">
        <v>358</v>
      </c>
      <c r="D5" s="57" t="s">
        <v>359</v>
      </c>
      <c r="E5" s="57" t="s">
        <v>359</v>
      </c>
      <c r="F5" s="57" t="s">
        <v>359</v>
      </c>
      <c r="G5" s="57" t="s">
        <v>359</v>
      </c>
      <c r="H5" s="57" t="s">
        <v>359</v>
      </c>
      <c r="I5" s="57" t="s">
        <v>359</v>
      </c>
      <c r="J5" s="57" t="s">
        <v>359</v>
      </c>
      <c r="K5" s="57" t="s">
        <v>359</v>
      </c>
      <c r="L5" s="58" t="s">
        <v>360</v>
      </c>
    </row>
    <row r="6" spans="1:12" ht="24" customHeight="1" thickTop="1" thickBot="1" x14ac:dyDescent="0.25">
      <c r="A6" s="59" t="s">
        <v>21</v>
      </c>
      <c r="B6" s="60" t="s">
        <v>24</v>
      </c>
      <c r="C6" s="61" t="s">
        <v>361</v>
      </c>
      <c r="D6" s="62" t="s">
        <v>362</v>
      </c>
      <c r="E6" s="62" t="s">
        <v>362</v>
      </c>
      <c r="F6" s="62" t="s">
        <v>362</v>
      </c>
      <c r="G6" s="62" t="s">
        <v>362</v>
      </c>
      <c r="H6" s="62" t="s">
        <v>362</v>
      </c>
      <c r="I6" s="62" t="s">
        <v>362</v>
      </c>
      <c r="J6" s="62" t="s">
        <v>362</v>
      </c>
      <c r="K6" s="62" t="s">
        <v>362</v>
      </c>
      <c r="L6" s="63" t="s">
        <v>363</v>
      </c>
    </row>
    <row r="7" spans="1:12" ht="24" customHeight="1" thickTop="1" thickBot="1" x14ac:dyDescent="0.25">
      <c r="A7" s="59" t="s">
        <v>26</v>
      </c>
      <c r="B7" s="60" t="s">
        <v>28</v>
      </c>
      <c r="C7" s="61" t="s">
        <v>364</v>
      </c>
      <c r="D7" s="62" t="s">
        <v>365</v>
      </c>
      <c r="E7" s="62" t="s">
        <v>365</v>
      </c>
      <c r="F7" s="62" t="s">
        <v>365</v>
      </c>
      <c r="G7" s="62" t="s">
        <v>365</v>
      </c>
      <c r="H7" s="62" t="s">
        <v>365</v>
      </c>
      <c r="I7" s="62" t="s">
        <v>365</v>
      </c>
      <c r="J7" s="62" t="s">
        <v>365</v>
      </c>
      <c r="K7" s="62" t="s">
        <v>365</v>
      </c>
      <c r="L7" s="63" t="s">
        <v>365</v>
      </c>
    </row>
    <row r="8" spans="1:12" ht="24" customHeight="1" thickTop="1" thickBot="1" x14ac:dyDescent="0.25">
      <c r="A8" s="54" t="s">
        <v>29</v>
      </c>
      <c r="B8" s="55" t="s">
        <v>30</v>
      </c>
      <c r="C8" s="56" t="s">
        <v>366</v>
      </c>
      <c r="D8" s="57" t="s">
        <v>367</v>
      </c>
      <c r="E8" s="57" t="s">
        <v>368</v>
      </c>
      <c r="F8" s="57" t="s">
        <v>369</v>
      </c>
      <c r="G8" s="57" t="s">
        <v>370</v>
      </c>
      <c r="H8" s="57" t="s">
        <v>371</v>
      </c>
      <c r="I8" s="56" t="s">
        <v>372</v>
      </c>
      <c r="J8" s="56" t="s">
        <v>372</v>
      </c>
      <c r="K8" s="56" t="s">
        <v>372</v>
      </c>
      <c r="L8" s="64" t="s">
        <v>372</v>
      </c>
    </row>
    <row r="9" spans="1:12" ht="36" customHeight="1" thickTop="1" thickBot="1" x14ac:dyDescent="0.25">
      <c r="A9" s="59" t="s">
        <v>31</v>
      </c>
      <c r="B9" s="60" t="s">
        <v>33</v>
      </c>
      <c r="C9" s="61" t="s">
        <v>373</v>
      </c>
      <c r="D9" s="62" t="s">
        <v>373</v>
      </c>
      <c r="E9" s="61" t="s">
        <v>372</v>
      </c>
      <c r="F9" s="61" t="s">
        <v>372</v>
      </c>
      <c r="G9" s="61" t="s">
        <v>372</v>
      </c>
      <c r="H9" s="61" t="s">
        <v>372</v>
      </c>
      <c r="I9" s="61" t="s">
        <v>372</v>
      </c>
      <c r="J9" s="61" t="s">
        <v>372</v>
      </c>
      <c r="K9" s="61" t="s">
        <v>372</v>
      </c>
      <c r="L9" s="65" t="s">
        <v>372</v>
      </c>
    </row>
    <row r="10" spans="1:12" ht="24" customHeight="1" thickTop="1" thickBot="1" x14ac:dyDescent="0.25">
      <c r="A10" s="59" t="s">
        <v>35</v>
      </c>
      <c r="B10" s="60" t="s">
        <v>38</v>
      </c>
      <c r="C10" s="61" t="s">
        <v>374</v>
      </c>
      <c r="D10" s="62" t="s">
        <v>374</v>
      </c>
      <c r="E10" s="61" t="s">
        <v>372</v>
      </c>
      <c r="F10" s="61" t="s">
        <v>372</v>
      </c>
      <c r="G10" s="61" t="s">
        <v>372</v>
      </c>
      <c r="H10" s="61" t="s">
        <v>372</v>
      </c>
      <c r="I10" s="61" t="s">
        <v>372</v>
      </c>
      <c r="J10" s="61" t="s">
        <v>372</v>
      </c>
      <c r="K10" s="61" t="s">
        <v>372</v>
      </c>
      <c r="L10" s="65" t="s">
        <v>372</v>
      </c>
    </row>
    <row r="11" spans="1:12" ht="24" customHeight="1" thickTop="1" thickBot="1" x14ac:dyDescent="0.25">
      <c r="A11" s="59" t="s">
        <v>39</v>
      </c>
      <c r="B11" s="60" t="s">
        <v>41</v>
      </c>
      <c r="C11" s="61" t="s">
        <v>375</v>
      </c>
      <c r="D11" s="62" t="s">
        <v>376</v>
      </c>
      <c r="E11" s="62" t="s">
        <v>377</v>
      </c>
      <c r="F11" s="61" t="s">
        <v>372</v>
      </c>
      <c r="G11" s="61" t="s">
        <v>372</v>
      </c>
      <c r="H11" s="61" t="s">
        <v>372</v>
      </c>
      <c r="I11" s="61" t="s">
        <v>372</v>
      </c>
      <c r="J11" s="61" t="s">
        <v>372</v>
      </c>
      <c r="K11" s="61" t="s">
        <v>372</v>
      </c>
      <c r="L11" s="65" t="s">
        <v>372</v>
      </c>
    </row>
    <row r="12" spans="1:12" ht="24" customHeight="1" thickTop="1" thickBot="1" x14ac:dyDescent="0.25">
      <c r="A12" s="59" t="s">
        <v>39</v>
      </c>
      <c r="B12" s="60" t="s">
        <v>43</v>
      </c>
      <c r="C12" s="61" t="s">
        <v>378</v>
      </c>
      <c r="D12" s="62" t="s">
        <v>379</v>
      </c>
      <c r="E12" s="62" t="s">
        <v>380</v>
      </c>
      <c r="F12" s="62" t="s">
        <v>381</v>
      </c>
      <c r="G12" s="62" t="s">
        <v>382</v>
      </c>
      <c r="H12" s="61" t="s">
        <v>372</v>
      </c>
      <c r="I12" s="61" t="s">
        <v>372</v>
      </c>
      <c r="J12" s="61" t="s">
        <v>372</v>
      </c>
      <c r="K12" s="61" t="s">
        <v>372</v>
      </c>
      <c r="L12" s="65" t="s">
        <v>372</v>
      </c>
    </row>
    <row r="13" spans="1:12" ht="24" customHeight="1" thickTop="1" thickBot="1" x14ac:dyDescent="0.25">
      <c r="A13" s="59" t="s">
        <v>39</v>
      </c>
      <c r="B13" s="60" t="s">
        <v>46</v>
      </c>
      <c r="C13" s="61" t="s">
        <v>383</v>
      </c>
      <c r="D13" s="61" t="s">
        <v>372</v>
      </c>
      <c r="E13" s="61" t="s">
        <v>372</v>
      </c>
      <c r="F13" s="61" t="s">
        <v>372</v>
      </c>
      <c r="G13" s="62" t="s">
        <v>383</v>
      </c>
      <c r="H13" s="61" t="s">
        <v>372</v>
      </c>
      <c r="I13" s="61" t="s">
        <v>372</v>
      </c>
      <c r="J13" s="61" t="s">
        <v>372</v>
      </c>
      <c r="K13" s="61" t="s">
        <v>372</v>
      </c>
      <c r="L13" s="65" t="s">
        <v>372</v>
      </c>
    </row>
    <row r="14" spans="1:12" ht="24" customHeight="1" thickTop="1" thickBot="1" x14ac:dyDescent="0.25">
      <c r="A14" s="59" t="s">
        <v>39</v>
      </c>
      <c r="B14" s="60" t="s">
        <v>49</v>
      </c>
      <c r="C14" s="61" t="s">
        <v>384</v>
      </c>
      <c r="D14" s="61" t="s">
        <v>372</v>
      </c>
      <c r="E14" s="62" t="s">
        <v>384</v>
      </c>
      <c r="F14" s="61" t="s">
        <v>372</v>
      </c>
      <c r="G14" s="61" t="s">
        <v>372</v>
      </c>
      <c r="H14" s="61" t="s">
        <v>372</v>
      </c>
      <c r="I14" s="61" t="s">
        <v>372</v>
      </c>
      <c r="J14" s="61" t="s">
        <v>372</v>
      </c>
      <c r="K14" s="61" t="s">
        <v>372</v>
      </c>
      <c r="L14" s="65" t="s">
        <v>372</v>
      </c>
    </row>
    <row r="15" spans="1:12" ht="36" customHeight="1" thickTop="1" thickBot="1" x14ac:dyDescent="0.25">
      <c r="A15" s="59" t="s">
        <v>51</v>
      </c>
      <c r="B15" s="60" t="s">
        <v>53</v>
      </c>
      <c r="C15" s="61" t="s">
        <v>385</v>
      </c>
      <c r="D15" s="62" t="s">
        <v>386</v>
      </c>
      <c r="E15" s="62" t="s">
        <v>386</v>
      </c>
      <c r="F15" s="61" t="s">
        <v>372</v>
      </c>
      <c r="G15" s="61" t="s">
        <v>372</v>
      </c>
      <c r="H15" s="61" t="s">
        <v>372</v>
      </c>
      <c r="I15" s="61" t="s">
        <v>372</v>
      </c>
      <c r="J15" s="61" t="s">
        <v>372</v>
      </c>
      <c r="K15" s="61" t="s">
        <v>372</v>
      </c>
      <c r="L15" s="65" t="s">
        <v>372</v>
      </c>
    </row>
    <row r="16" spans="1:12" ht="24" customHeight="1" thickTop="1" thickBot="1" x14ac:dyDescent="0.25">
      <c r="A16" s="59" t="s">
        <v>51</v>
      </c>
      <c r="B16" s="60" t="s">
        <v>55</v>
      </c>
      <c r="C16" s="61" t="s">
        <v>387</v>
      </c>
      <c r="D16" s="62" t="s">
        <v>388</v>
      </c>
      <c r="E16" s="62" t="s">
        <v>388</v>
      </c>
      <c r="F16" s="62" t="s">
        <v>389</v>
      </c>
      <c r="G16" s="61" t="s">
        <v>372</v>
      </c>
      <c r="H16" s="61" t="s">
        <v>372</v>
      </c>
      <c r="I16" s="61" t="s">
        <v>372</v>
      </c>
      <c r="J16" s="61" t="s">
        <v>372</v>
      </c>
      <c r="K16" s="61" t="s">
        <v>372</v>
      </c>
      <c r="L16" s="65" t="s">
        <v>372</v>
      </c>
    </row>
    <row r="17" spans="1:12" ht="36" customHeight="1" thickTop="1" thickBot="1" x14ac:dyDescent="0.25">
      <c r="A17" s="59" t="s">
        <v>56</v>
      </c>
      <c r="B17" s="60" t="s">
        <v>58</v>
      </c>
      <c r="C17" s="61" t="s">
        <v>390</v>
      </c>
      <c r="D17" s="62" t="s">
        <v>391</v>
      </c>
      <c r="E17" s="62" t="s">
        <v>392</v>
      </c>
      <c r="F17" s="62" t="s">
        <v>391</v>
      </c>
      <c r="G17" s="62" t="s">
        <v>393</v>
      </c>
      <c r="H17" s="62" t="s">
        <v>394</v>
      </c>
      <c r="I17" s="61" t="s">
        <v>372</v>
      </c>
      <c r="J17" s="61" t="s">
        <v>372</v>
      </c>
      <c r="K17" s="61" t="s">
        <v>372</v>
      </c>
      <c r="L17" s="65" t="s">
        <v>372</v>
      </c>
    </row>
    <row r="18" spans="1:12" ht="36" customHeight="1" thickTop="1" thickBot="1" x14ac:dyDescent="0.25">
      <c r="A18" s="59" t="s">
        <v>56</v>
      </c>
      <c r="B18" s="60" t="s">
        <v>61</v>
      </c>
      <c r="C18" s="61" t="s">
        <v>395</v>
      </c>
      <c r="D18" s="61" t="s">
        <v>372</v>
      </c>
      <c r="E18" s="61" t="s">
        <v>372</v>
      </c>
      <c r="F18" s="61" t="s">
        <v>372</v>
      </c>
      <c r="G18" s="62" t="s">
        <v>395</v>
      </c>
      <c r="H18" s="61" t="s">
        <v>372</v>
      </c>
      <c r="I18" s="61" t="s">
        <v>372</v>
      </c>
      <c r="J18" s="61" t="s">
        <v>372</v>
      </c>
      <c r="K18" s="61" t="s">
        <v>372</v>
      </c>
      <c r="L18" s="65" t="s">
        <v>372</v>
      </c>
    </row>
    <row r="19" spans="1:12" ht="24" customHeight="1" thickTop="1" thickBot="1" x14ac:dyDescent="0.25">
      <c r="A19" s="59" t="s">
        <v>63</v>
      </c>
      <c r="B19" s="60" t="s">
        <v>65</v>
      </c>
      <c r="C19" s="61" t="s">
        <v>396</v>
      </c>
      <c r="D19" s="61" t="s">
        <v>372</v>
      </c>
      <c r="E19" s="61" t="s">
        <v>372</v>
      </c>
      <c r="F19" s="61" t="s">
        <v>372</v>
      </c>
      <c r="G19" s="62" t="s">
        <v>396</v>
      </c>
      <c r="H19" s="61" t="s">
        <v>372</v>
      </c>
      <c r="I19" s="61" t="s">
        <v>372</v>
      </c>
      <c r="J19" s="61" t="s">
        <v>372</v>
      </c>
      <c r="K19" s="61" t="s">
        <v>372</v>
      </c>
      <c r="L19" s="65" t="s">
        <v>372</v>
      </c>
    </row>
    <row r="20" spans="1:12" ht="24" customHeight="1" thickTop="1" thickBot="1" x14ac:dyDescent="0.25">
      <c r="A20" s="59" t="s">
        <v>66</v>
      </c>
      <c r="B20" s="60" t="s">
        <v>68</v>
      </c>
      <c r="C20" s="61" t="s">
        <v>397</v>
      </c>
      <c r="D20" s="61" t="s">
        <v>372</v>
      </c>
      <c r="E20" s="61" t="s">
        <v>372</v>
      </c>
      <c r="F20" s="62" t="s">
        <v>397</v>
      </c>
      <c r="G20" s="61" t="s">
        <v>372</v>
      </c>
      <c r="H20" s="61" t="s">
        <v>372</v>
      </c>
      <c r="I20" s="61" t="s">
        <v>372</v>
      </c>
      <c r="J20" s="61" t="s">
        <v>372</v>
      </c>
      <c r="K20" s="61" t="s">
        <v>372</v>
      </c>
      <c r="L20" s="65" t="s">
        <v>372</v>
      </c>
    </row>
    <row r="21" spans="1:12" ht="24" customHeight="1" thickTop="1" thickBot="1" x14ac:dyDescent="0.25">
      <c r="A21" s="54" t="s">
        <v>69</v>
      </c>
      <c r="B21" s="55" t="s">
        <v>70</v>
      </c>
      <c r="C21" s="56" t="s">
        <v>398</v>
      </c>
      <c r="D21" s="56" t="s">
        <v>372</v>
      </c>
      <c r="E21" s="56" t="s">
        <v>372</v>
      </c>
      <c r="F21" s="57" t="s">
        <v>399</v>
      </c>
      <c r="G21" s="57" t="s">
        <v>400</v>
      </c>
      <c r="H21" s="57" t="s">
        <v>401</v>
      </c>
      <c r="I21" s="57" t="s">
        <v>402</v>
      </c>
      <c r="J21" s="57" t="s">
        <v>403</v>
      </c>
      <c r="K21" s="57" t="s">
        <v>404</v>
      </c>
      <c r="L21" s="58" t="s">
        <v>405</v>
      </c>
    </row>
    <row r="22" spans="1:12" ht="36" customHeight="1" thickTop="1" thickBot="1" x14ac:dyDescent="0.25">
      <c r="A22" s="59" t="s">
        <v>71</v>
      </c>
      <c r="B22" s="60" t="s">
        <v>73</v>
      </c>
      <c r="C22" s="61" t="s">
        <v>406</v>
      </c>
      <c r="D22" s="61" t="s">
        <v>372</v>
      </c>
      <c r="E22" s="61" t="s">
        <v>372</v>
      </c>
      <c r="F22" s="61" t="s">
        <v>372</v>
      </c>
      <c r="G22" s="61" t="s">
        <v>372</v>
      </c>
      <c r="H22" s="62" t="s">
        <v>407</v>
      </c>
      <c r="I22" s="62" t="s">
        <v>407</v>
      </c>
      <c r="J22" s="62" t="s">
        <v>408</v>
      </c>
      <c r="K22" s="61" t="s">
        <v>372</v>
      </c>
      <c r="L22" s="65" t="s">
        <v>372</v>
      </c>
    </row>
    <row r="23" spans="1:12" ht="24" customHeight="1" thickTop="1" thickBot="1" x14ac:dyDescent="0.25">
      <c r="A23" s="33" t="s">
        <v>74</v>
      </c>
      <c r="B23" s="35" t="s">
        <v>76</v>
      </c>
      <c r="C23" s="85" t="s">
        <v>409</v>
      </c>
      <c r="D23" s="85" t="s">
        <v>372</v>
      </c>
      <c r="E23" s="85" t="s">
        <v>372</v>
      </c>
      <c r="F23" s="85" t="s">
        <v>372</v>
      </c>
      <c r="G23" s="85" t="s">
        <v>372</v>
      </c>
      <c r="H23" s="85" t="s">
        <v>372</v>
      </c>
      <c r="I23" s="85" t="s">
        <v>372</v>
      </c>
      <c r="J23" s="86" t="s">
        <v>410</v>
      </c>
      <c r="K23" s="86" t="s">
        <v>411</v>
      </c>
      <c r="L23" s="88" t="s">
        <v>412</v>
      </c>
    </row>
    <row r="24" spans="1:12" ht="24" customHeight="1" thickTop="1" thickBot="1" x14ac:dyDescent="0.25">
      <c r="A24" s="33" t="s">
        <v>74</v>
      </c>
      <c r="B24" s="35" t="s">
        <v>78</v>
      </c>
      <c r="C24" s="85" t="s">
        <v>413</v>
      </c>
      <c r="D24" s="85" t="s">
        <v>372</v>
      </c>
      <c r="E24" s="85" t="s">
        <v>372</v>
      </c>
      <c r="F24" s="85" t="s">
        <v>372</v>
      </c>
      <c r="G24" s="85" t="s">
        <v>372</v>
      </c>
      <c r="H24" s="85" t="s">
        <v>372</v>
      </c>
      <c r="I24" s="85" t="s">
        <v>372</v>
      </c>
      <c r="J24" s="85" t="s">
        <v>372</v>
      </c>
      <c r="K24" s="86" t="s">
        <v>413</v>
      </c>
      <c r="L24" s="87" t="s">
        <v>372</v>
      </c>
    </row>
    <row r="25" spans="1:12" ht="24" customHeight="1" thickTop="1" thickBot="1" x14ac:dyDescent="0.25">
      <c r="A25" s="33" t="s">
        <v>74</v>
      </c>
      <c r="B25" s="35" t="s">
        <v>81</v>
      </c>
      <c r="C25" s="85" t="s">
        <v>414</v>
      </c>
      <c r="D25" s="85" t="s">
        <v>372</v>
      </c>
      <c r="E25" s="85" t="s">
        <v>372</v>
      </c>
      <c r="F25" s="85" t="s">
        <v>372</v>
      </c>
      <c r="G25" s="86" t="s">
        <v>415</v>
      </c>
      <c r="H25" s="86" t="s">
        <v>416</v>
      </c>
      <c r="I25" s="86" t="s">
        <v>415</v>
      </c>
      <c r="J25" s="85" t="s">
        <v>372</v>
      </c>
      <c r="K25" s="85" t="s">
        <v>372</v>
      </c>
      <c r="L25" s="87" t="s">
        <v>372</v>
      </c>
    </row>
    <row r="26" spans="1:12" ht="24" customHeight="1" thickTop="1" thickBot="1" x14ac:dyDescent="0.25">
      <c r="A26" s="33" t="s">
        <v>74</v>
      </c>
      <c r="B26" s="35" t="s">
        <v>83</v>
      </c>
      <c r="C26" s="85" t="s">
        <v>417</v>
      </c>
      <c r="D26" s="85" t="s">
        <v>372</v>
      </c>
      <c r="E26" s="85" t="s">
        <v>372</v>
      </c>
      <c r="F26" s="85" t="s">
        <v>372</v>
      </c>
      <c r="G26" s="85" t="s">
        <v>372</v>
      </c>
      <c r="H26" s="85" t="s">
        <v>372</v>
      </c>
      <c r="I26" s="85" t="s">
        <v>372</v>
      </c>
      <c r="J26" s="86" t="s">
        <v>418</v>
      </c>
      <c r="K26" s="86" t="s">
        <v>419</v>
      </c>
      <c r="L26" s="88" t="s">
        <v>420</v>
      </c>
    </row>
    <row r="27" spans="1:12" ht="36" customHeight="1" thickTop="1" thickBot="1" x14ac:dyDescent="0.25">
      <c r="A27" s="33" t="s">
        <v>84</v>
      </c>
      <c r="B27" s="35" t="s">
        <v>86</v>
      </c>
      <c r="C27" s="85" t="s">
        <v>421</v>
      </c>
      <c r="D27" s="85" t="s">
        <v>372</v>
      </c>
      <c r="E27" s="85" t="s">
        <v>372</v>
      </c>
      <c r="F27" s="85" t="s">
        <v>372</v>
      </c>
      <c r="G27" s="86" t="s">
        <v>422</v>
      </c>
      <c r="H27" s="86" t="s">
        <v>423</v>
      </c>
      <c r="I27" s="86" t="s">
        <v>424</v>
      </c>
      <c r="J27" s="85" t="s">
        <v>372</v>
      </c>
      <c r="K27" s="85" t="s">
        <v>372</v>
      </c>
      <c r="L27" s="87" t="s">
        <v>372</v>
      </c>
    </row>
    <row r="28" spans="1:12" ht="72" customHeight="1" thickTop="1" thickBot="1" x14ac:dyDescent="0.25">
      <c r="A28" s="33" t="s">
        <v>87</v>
      </c>
      <c r="B28" s="35" t="s">
        <v>89</v>
      </c>
      <c r="C28" s="85" t="s">
        <v>425</v>
      </c>
      <c r="D28" s="85" t="s">
        <v>372</v>
      </c>
      <c r="E28" s="85" t="s">
        <v>372</v>
      </c>
      <c r="F28" s="85" t="s">
        <v>372</v>
      </c>
      <c r="G28" s="85" t="s">
        <v>372</v>
      </c>
      <c r="H28" s="85" t="s">
        <v>372</v>
      </c>
      <c r="I28" s="85" t="s">
        <v>372</v>
      </c>
      <c r="J28" s="86" t="s">
        <v>426</v>
      </c>
      <c r="K28" s="86" t="s">
        <v>427</v>
      </c>
      <c r="L28" s="88" t="s">
        <v>427</v>
      </c>
    </row>
    <row r="29" spans="1:12" ht="36" customHeight="1" thickTop="1" thickBot="1" x14ac:dyDescent="0.25">
      <c r="A29" s="33" t="s">
        <v>90</v>
      </c>
      <c r="B29" s="35" t="s">
        <v>92</v>
      </c>
      <c r="C29" s="85" t="s">
        <v>428</v>
      </c>
      <c r="D29" s="85" t="s">
        <v>372</v>
      </c>
      <c r="E29" s="85" t="s">
        <v>372</v>
      </c>
      <c r="F29" s="86" t="s">
        <v>429</v>
      </c>
      <c r="G29" s="86" t="s">
        <v>430</v>
      </c>
      <c r="H29" s="86" t="s">
        <v>431</v>
      </c>
      <c r="I29" s="85" t="s">
        <v>372</v>
      </c>
      <c r="J29" s="85" t="s">
        <v>372</v>
      </c>
      <c r="K29" s="85" t="s">
        <v>372</v>
      </c>
      <c r="L29" s="87" t="s">
        <v>372</v>
      </c>
    </row>
    <row r="30" spans="1:12" ht="60" customHeight="1" thickTop="1" thickBot="1" x14ac:dyDescent="0.25">
      <c r="A30" s="33" t="s">
        <v>94</v>
      </c>
      <c r="B30" s="35" t="s">
        <v>96</v>
      </c>
      <c r="C30" s="85" t="s">
        <v>432</v>
      </c>
      <c r="D30" s="85" t="s">
        <v>372</v>
      </c>
      <c r="E30" s="85" t="s">
        <v>372</v>
      </c>
      <c r="F30" s="85" t="s">
        <v>372</v>
      </c>
      <c r="G30" s="85" t="s">
        <v>372</v>
      </c>
      <c r="H30" s="85" t="s">
        <v>372</v>
      </c>
      <c r="I30" s="85" t="s">
        <v>372</v>
      </c>
      <c r="J30" s="85" t="s">
        <v>372</v>
      </c>
      <c r="K30" s="85" t="s">
        <v>372</v>
      </c>
      <c r="L30" s="88" t="s">
        <v>432</v>
      </c>
    </row>
    <row r="31" spans="1:12" ht="24" customHeight="1" thickTop="1" thickBot="1" x14ac:dyDescent="0.25">
      <c r="A31" s="54" t="s">
        <v>97</v>
      </c>
      <c r="B31" s="55" t="s">
        <v>98</v>
      </c>
      <c r="C31" s="56" t="s">
        <v>433</v>
      </c>
      <c r="D31" s="56" t="s">
        <v>372</v>
      </c>
      <c r="E31" s="56" t="s">
        <v>372</v>
      </c>
      <c r="F31" s="57" t="s">
        <v>434</v>
      </c>
      <c r="G31" s="57" t="s">
        <v>434</v>
      </c>
      <c r="H31" s="57" t="s">
        <v>435</v>
      </c>
      <c r="I31" s="57" t="s">
        <v>436</v>
      </c>
      <c r="J31" s="57" t="s">
        <v>437</v>
      </c>
      <c r="K31" s="57" t="s">
        <v>438</v>
      </c>
      <c r="L31" s="58" t="s">
        <v>439</v>
      </c>
    </row>
    <row r="32" spans="1:12" ht="36" customHeight="1" thickTop="1" thickBot="1" x14ac:dyDescent="0.25">
      <c r="A32" s="59" t="s">
        <v>99</v>
      </c>
      <c r="B32" s="60" t="s">
        <v>101</v>
      </c>
      <c r="C32" s="61" t="s">
        <v>440</v>
      </c>
      <c r="D32" s="61" t="s">
        <v>372</v>
      </c>
      <c r="E32" s="61" t="s">
        <v>372</v>
      </c>
      <c r="F32" s="62" t="s">
        <v>441</v>
      </c>
      <c r="G32" s="62" t="s">
        <v>441</v>
      </c>
      <c r="H32" s="62" t="s">
        <v>442</v>
      </c>
      <c r="I32" s="61" t="s">
        <v>372</v>
      </c>
      <c r="J32" s="61" t="s">
        <v>372</v>
      </c>
      <c r="K32" s="61" t="s">
        <v>372</v>
      </c>
      <c r="L32" s="65" t="s">
        <v>372</v>
      </c>
    </row>
    <row r="33" spans="1:12" ht="36" customHeight="1" thickTop="1" thickBot="1" x14ac:dyDescent="0.25">
      <c r="A33" s="59" t="s">
        <v>102</v>
      </c>
      <c r="B33" s="60" t="s">
        <v>86</v>
      </c>
      <c r="C33" s="61" t="s">
        <v>443</v>
      </c>
      <c r="D33" s="61" t="s">
        <v>372</v>
      </c>
      <c r="E33" s="61" t="s">
        <v>372</v>
      </c>
      <c r="F33" s="62" t="s">
        <v>444</v>
      </c>
      <c r="G33" s="62" t="s">
        <v>444</v>
      </c>
      <c r="H33" s="62" t="s">
        <v>445</v>
      </c>
      <c r="I33" s="61" t="s">
        <v>372</v>
      </c>
      <c r="J33" s="61" t="s">
        <v>372</v>
      </c>
      <c r="K33" s="61" t="s">
        <v>372</v>
      </c>
      <c r="L33" s="65" t="s">
        <v>372</v>
      </c>
    </row>
    <row r="34" spans="1:12" ht="60" customHeight="1" thickTop="1" thickBot="1" x14ac:dyDescent="0.25">
      <c r="A34" s="59" t="s">
        <v>103</v>
      </c>
      <c r="B34" s="60" t="s">
        <v>105</v>
      </c>
      <c r="C34" s="61" t="s">
        <v>446</v>
      </c>
      <c r="D34" s="61" t="s">
        <v>372</v>
      </c>
      <c r="E34" s="61" t="s">
        <v>372</v>
      </c>
      <c r="F34" s="61" t="s">
        <v>372</v>
      </c>
      <c r="G34" s="61" t="s">
        <v>372</v>
      </c>
      <c r="H34" s="61" t="s">
        <v>372</v>
      </c>
      <c r="I34" s="62" t="s">
        <v>447</v>
      </c>
      <c r="J34" s="62" t="s">
        <v>447</v>
      </c>
      <c r="K34" s="62" t="s">
        <v>448</v>
      </c>
      <c r="L34" s="65" t="s">
        <v>372</v>
      </c>
    </row>
    <row r="35" spans="1:12" ht="36" customHeight="1" thickTop="1" thickBot="1" x14ac:dyDescent="0.25">
      <c r="A35" s="59" t="s">
        <v>106</v>
      </c>
      <c r="B35" s="60" t="s">
        <v>108</v>
      </c>
      <c r="C35" s="61" t="s">
        <v>449</v>
      </c>
      <c r="D35" s="61" t="s">
        <v>372</v>
      </c>
      <c r="E35" s="61" t="s">
        <v>372</v>
      </c>
      <c r="F35" s="61" t="s">
        <v>372</v>
      </c>
      <c r="G35" s="61" t="s">
        <v>372</v>
      </c>
      <c r="H35" s="61" t="s">
        <v>372</v>
      </c>
      <c r="I35" s="61" t="s">
        <v>372</v>
      </c>
      <c r="J35" s="62" t="s">
        <v>450</v>
      </c>
      <c r="K35" s="62" t="s">
        <v>450</v>
      </c>
      <c r="L35" s="63" t="s">
        <v>451</v>
      </c>
    </row>
    <row r="36" spans="1:12" ht="36" customHeight="1" thickTop="1" thickBot="1" x14ac:dyDescent="0.25">
      <c r="A36" s="59" t="s">
        <v>106</v>
      </c>
      <c r="B36" s="60" t="s">
        <v>110</v>
      </c>
      <c r="C36" s="61" t="s">
        <v>452</v>
      </c>
      <c r="D36" s="61" t="s">
        <v>372</v>
      </c>
      <c r="E36" s="61" t="s">
        <v>372</v>
      </c>
      <c r="F36" s="61" t="s">
        <v>372</v>
      </c>
      <c r="G36" s="61" t="s">
        <v>372</v>
      </c>
      <c r="H36" s="61" t="s">
        <v>372</v>
      </c>
      <c r="I36" s="61" t="s">
        <v>372</v>
      </c>
      <c r="J36" s="61" t="s">
        <v>372</v>
      </c>
      <c r="K36" s="62" t="s">
        <v>453</v>
      </c>
      <c r="L36" s="63" t="s">
        <v>453</v>
      </c>
    </row>
    <row r="37" spans="1:12" ht="24" customHeight="1" thickTop="1" thickBot="1" x14ac:dyDescent="0.25">
      <c r="A37" s="59" t="s">
        <v>106</v>
      </c>
      <c r="B37" s="60" t="s">
        <v>78</v>
      </c>
      <c r="C37" s="61" t="s">
        <v>413</v>
      </c>
      <c r="D37" s="61" t="s">
        <v>372</v>
      </c>
      <c r="E37" s="61" t="s">
        <v>372</v>
      </c>
      <c r="F37" s="61" t="s">
        <v>372</v>
      </c>
      <c r="G37" s="61" t="s">
        <v>372</v>
      </c>
      <c r="H37" s="61" t="s">
        <v>372</v>
      </c>
      <c r="I37" s="61" t="s">
        <v>372</v>
      </c>
      <c r="J37" s="61" t="s">
        <v>372</v>
      </c>
      <c r="K37" s="62" t="s">
        <v>413</v>
      </c>
      <c r="L37" s="65" t="s">
        <v>372</v>
      </c>
    </row>
    <row r="38" spans="1:12" ht="48" customHeight="1" thickTop="1" thickBot="1" x14ac:dyDescent="0.25">
      <c r="A38" s="59" t="s">
        <v>111</v>
      </c>
      <c r="B38" s="60" t="s">
        <v>113</v>
      </c>
      <c r="C38" s="61" t="s">
        <v>454</v>
      </c>
      <c r="D38" s="61" t="s">
        <v>372</v>
      </c>
      <c r="E38" s="61" t="s">
        <v>372</v>
      </c>
      <c r="F38" s="61" t="s">
        <v>372</v>
      </c>
      <c r="G38" s="61" t="s">
        <v>372</v>
      </c>
      <c r="H38" s="61" t="s">
        <v>372</v>
      </c>
      <c r="I38" s="61" t="s">
        <v>372</v>
      </c>
      <c r="J38" s="62" t="s">
        <v>455</v>
      </c>
      <c r="K38" s="62" t="s">
        <v>455</v>
      </c>
      <c r="L38" s="63" t="s">
        <v>456</v>
      </c>
    </row>
    <row r="39" spans="1:12" ht="24" customHeight="1" thickTop="1" thickBot="1" x14ac:dyDescent="0.25">
      <c r="A39" s="59" t="s">
        <v>111</v>
      </c>
      <c r="B39" s="60" t="s">
        <v>115</v>
      </c>
      <c r="C39" s="61" t="s">
        <v>457</v>
      </c>
      <c r="D39" s="61" t="s">
        <v>372</v>
      </c>
      <c r="E39" s="61" t="s">
        <v>372</v>
      </c>
      <c r="F39" s="61" t="s">
        <v>372</v>
      </c>
      <c r="G39" s="61" t="s">
        <v>372</v>
      </c>
      <c r="H39" s="61" t="s">
        <v>372</v>
      </c>
      <c r="I39" s="61" t="s">
        <v>372</v>
      </c>
      <c r="J39" s="61" t="s">
        <v>372</v>
      </c>
      <c r="K39" s="62" t="s">
        <v>457</v>
      </c>
      <c r="L39" s="65" t="s">
        <v>372</v>
      </c>
    </row>
    <row r="40" spans="1:12" ht="24" customHeight="1" thickTop="1" thickBot="1" x14ac:dyDescent="0.25">
      <c r="A40" s="59" t="s">
        <v>111</v>
      </c>
      <c r="B40" s="60" t="s">
        <v>117</v>
      </c>
      <c r="C40" s="61" t="s">
        <v>458</v>
      </c>
      <c r="D40" s="61" t="s">
        <v>372</v>
      </c>
      <c r="E40" s="61" t="s">
        <v>372</v>
      </c>
      <c r="F40" s="61" t="s">
        <v>372</v>
      </c>
      <c r="G40" s="61" t="s">
        <v>372</v>
      </c>
      <c r="H40" s="61" t="s">
        <v>372</v>
      </c>
      <c r="I40" s="61" t="s">
        <v>372</v>
      </c>
      <c r="J40" s="61" t="s">
        <v>372</v>
      </c>
      <c r="K40" s="62" t="s">
        <v>458</v>
      </c>
      <c r="L40" s="65" t="s">
        <v>372</v>
      </c>
    </row>
    <row r="41" spans="1:12" ht="48" customHeight="1" thickTop="1" thickBot="1" x14ac:dyDescent="0.25">
      <c r="A41" s="59" t="s">
        <v>118</v>
      </c>
      <c r="B41" s="60" t="s">
        <v>120</v>
      </c>
      <c r="C41" s="61" t="s">
        <v>459</v>
      </c>
      <c r="D41" s="61" t="s">
        <v>372</v>
      </c>
      <c r="E41" s="61" t="s">
        <v>372</v>
      </c>
      <c r="F41" s="61" t="s">
        <v>372</v>
      </c>
      <c r="G41" s="61" t="s">
        <v>372</v>
      </c>
      <c r="H41" s="61" t="s">
        <v>372</v>
      </c>
      <c r="I41" s="61" t="s">
        <v>372</v>
      </c>
      <c r="J41" s="62" t="s">
        <v>460</v>
      </c>
      <c r="K41" s="62" t="s">
        <v>460</v>
      </c>
      <c r="L41" s="63" t="s">
        <v>461</v>
      </c>
    </row>
    <row r="42" spans="1:12" ht="24" customHeight="1" thickTop="1" thickBot="1" x14ac:dyDescent="0.25">
      <c r="A42" s="59" t="s">
        <v>118</v>
      </c>
      <c r="B42" s="60" t="s">
        <v>122</v>
      </c>
      <c r="C42" s="61" t="s">
        <v>462</v>
      </c>
      <c r="D42" s="61" t="s">
        <v>372</v>
      </c>
      <c r="E42" s="61" t="s">
        <v>372</v>
      </c>
      <c r="F42" s="61" t="s">
        <v>372</v>
      </c>
      <c r="G42" s="61" t="s">
        <v>372</v>
      </c>
      <c r="H42" s="61" t="s">
        <v>372</v>
      </c>
      <c r="I42" s="61" t="s">
        <v>372</v>
      </c>
      <c r="J42" s="62" t="s">
        <v>463</v>
      </c>
      <c r="K42" s="62" t="s">
        <v>463</v>
      </c>
      <c r="L42" s="65" t="s">
        <v>372</v>
      </c>
    </row>
    <row r="43" spans="1:12" ht="36" customHeight="1" thickTop="1" thickBot="1" x14ac:dyDescent="0.25">
      <c r="A43" s="59" t="s">
        <v>118</v>
      </c>
      <c r="B43" s="60" t="s">
        <v>124</v>
      </c>
      <c r="C43" s="61" t="s">
        <v>464</v>
      </c>
      <c r="D43" s="61" t="s">
        <v>372</v>
      </c>
      <c r="E43" s="61" t="s">
        <v>372</v>
      </c>
      <c r="F43" s="61" t="s">
        <v>372</v>
      </c>
      <c r="G43" s="61" t="s">
        <v>372</v>
      </c>
      <c r="H43" s="61" t="s">
        <v>372</v>
      </c>
      <c r="I43" s="62" t="s">
        <v>465</v>
      </c>
      <c r="J43" s="62" t="s">
        <v>466</v>
      </c>
      <c r="K43" s="62" t="s">
        <v>466</v>
      </c>
      <c r="L43" s="65" t="s">
        <v>372</v>
      </c>
    </row>
    <row r="44" spans="1:12" ht="24" customHeight="1" thickTop="1" thickBot="1" x14ac:dyDescent="0.25">
      <c r="A44" s="33" t="s">
        <v>125</v>
      </c>
      <c r="B44" s="35" t="s">
        <v>127</v>
      </c>
      <c r="C44" s="85" t="s">
        <v>467</v>
      </c>
      <c r="D44" s="85" t="s">
        <v>372</v>
      </c>
      <c r="E44" s="85" t="s">
        <v>372</v>
      </c>
      <c r="F44" s="85" t="s">
        <v>372</v>
      </c>
      <c r="G44" s="85" t="s">
        <v>372</v>
      </c>
      <c r="H44" s="85" t="s">
        <v>372</v>
      </c>
      <c r="I44" s="85" t="s">
        <v>372</v>
      </c>
      <c r="J44" s="85" t="s">
        <v>372</v>
      </c>
      <c r="K44" s="85" t="s">
        <v>372</v>
      </c>
      <c r="L44" s="88" t="s">
        <v>467</v>
      </c>
    </row>
    <row r="45" spans="1:12" ht="24" customHeight="1" thickTop="1" thickBot="1" x14ac:dyDescent="0.25">
      <c r="A45" s="33" t="s">
        <v>128</v>
      </c>
      <c r="B45" s="35" t="s">
        <v>130</v>
      </c>
      <c r="C45" s="85" t="s">
        <v>468</v>
      </c>
      <c r="D45" s="85" t="s">
        <v>372</v>
      </c>
      <c r="E45" s="85" t="s">
        <v>372</v>
      </c>
      <c r="F45" s="85" t="s">
        <v>372</v>
      </c>
      <c r="G45" s="85" t="s">
        <v>372</v>
      </c>
      <c r="H45" s="86" t="s">
        <v>469</v>
      </c>
      <c r="I45" s="86" t="s">
        <v>470</v>
      </c>
      <c r="J45" s="86" t="s">
        <v>470</v>
      </c>
      <c r="K45" s="85" t="s">
        <v>372</v>
      </c>
      <c r="L45" s="87" t="s">
        <v>372</v>
      </c>
    </row>
    <row r="46" spans="1:12" ht="24" customHeight="1" thickTop="1" thickBot="1" x14ac:dyDescent="0.25">
      <c r="A46" s="33" t="s">
        <v>131</v>
      </c>
      <c r="B46" s="35" t="s">
        <v>133</v>
      </c>
      <c r="C46" s="85" t="s">
        <v>471</v>
      </c>
      <c r="D46" s="85" t="s">
        <v>372</v>
      </c>
      <c r="E46" s="85" t="s">
        <v>372</v>
      </c>
      <c r="F46" s="85" t="s">
        <v>372</v>
      </c>
      <c r="G46" s="85" t="s">
        <v>372</v>
      </c>
      <c r="H46" s="85" t="s">
        <v>372</v>
      </c>
      <c r="I46" s="85" t="s">
        <v>372</v>
      </c>
      <c r="J46" s="85" t="s">
        <v>372</v>
      </c>
      <c r="K46" s="85" t="s">
        <v>372</v>
      </c>
      <c r="L46" s="88" t="s">
        <v>471</v>
      </c>
    </row>
    <row r="47" spans="1:12" ht="24" customHeight="1" thickTop="1" thickBot="1" x14ac:dyDescent="0.25">
      <c r="A47" s="54" t="s">
        <v>134</v>
      </c>
      <c r="B47" s="55" t="s">
        <v>135</v>
      </c>
      <c r="C47" s="56" t="s">
        <v>472</v>
      </c>
      <c r="D47" s="56" t="s">
        <v>372</v>
      </c>
      <c r="E47" s="56" t="s">
        <v>372</v>
      </c>
      <c r="F47" s="56" t="s">
        <v>372</v>
      </c>
      <c r="G47" s="57" t="s">
        <v>473</v>
      </c>
      <c r="H47" s="57" t="s">
        <v>474</v>
      </c>
      <c r="I47" s="57" t="s">
        <v>475</v>
      </c>
      <c r="J47" s="57" t="s">
        <v>476</v>
      </c>
      <c r="K47" s="57" t="s">
        <v>477</v>
      </c>
      <c r="L47" s="64" t="s">
        <v>372</v>
      </c>
    </row>
    <row r="48" spans="1:12" ht="36" customHeight="1" thickTop="1" thickBot="1" x14ac:dyDescent="0.25">
      <c r="A48" s="59" t="s">
        <v>136</v>
      </c>
      <c r="B48" s="60" t="s">
        <v>86</v>
      </c>
      <c r="C48" s="61" t="s">
        <v>478</v>
      </c>
      <c r="D48" s="61" t="s">
        <v>372</v>
      </c>
      <c r="E48" s="61" t="s">
        <v>372</v>
      </c>
      <c r="F48" s="61" t="s">
        <v>372</v>
      </c>
      <c r="G48" s="61" t="s">
        <v>372</v>
      </c>
      <c r="H48" s="62" t="s">
        <v>479</v>
      </c>
      <c r="I48" s="62" t="s">
        <v>479</v>
      </c>
      <c r="J48" s="62" t="s">
        <v>480</v>
      </c>
      <c r="K48" s="61" t="s">
        <v>372</v>
      </c>
      <c r="L48" s="65" t="s">
        <v>372</v>
      </c>
    </row>
    <row r="49" spans="1:12" ht="36" customHeight="1" thickTop="1" thickBot="1" x14ac:dyDescent="0.25">
      <c r="A49" s="59" t="s">
        <v>137</v>
      </c>
      <c r="B49" s="60" t="s">
        <v>139</v>
      </c>
      <c r="C49" s="61" t="s">
        <v>481</v>
      </c>
      <c r="D49" s="61" t="s">
        <v>372</v>
      </c>
      <c r="E49" s="61" t="s">
        <v>372</v>
      </c>
      <c r="F49" s="61" t="s">
        <v>372</v>
      </c>
      <c r="G49" s="61" t="s">
        <v>372</v>
      </c>
      <c r="H49" s="62" t="s">
        <v>482</v>
      </c>
      <c r="I49" s="62" t="s">
        <v>482</v>
      </c>
      <c r="J49" s="62" t="s">
        <v>483</v>
      </c>
      <c r="K49" s="61" t="s">
        <v>372</v>
      </c>
      <c r="L49" s="65" t="s">
        <v>372</v>
      </c>
    </row>
    <row r="50" spans="1:12" ht="24" customHeight="1" thickTop="1" thickBot="1" x14ac:dyDescent="0.25">
      <c r="A50" s="33" t="s">
        <v>137</v>
      </c>
      <c r="B50" s="35" t="s">
        <v>141</v>
      </c>
      <c r="C50" s="85" t="s">
        <v>484</v>
      </c>
      <c r="D50" s="85" t="s">
        <v>372</v>
      </c>
      <c r="E50" s="85" t="s">
        <v>372</v>
      </c>
      <c r="F50" s="85" t="s">
        <v>372</v>
      </c>
      <c r="G50" s="86" t="s">
        <v>485</v>
      </c>
      <c r="H50" s="86" t="s">
        <v>485</v>
      </c>
      <c r="I50" s="85" t="s">
        <v>372</v>
      </c>
      <c r="J50" s="85" t="s">
        <v>372</v>
      </c>
      <c r="K50" s="85" t="s">
        <v>372</v>
      </c>
      <c r="L50" s="87" t="s">
        <v>372</v>
      </c>
    </row>
    <row r="51" spans="1:12" ht="24" customHeight="1" thickTop="1" thickBot="1" x14ac:dyDescent="0.25">
      <c r="A51" s="33" t="s">
        <v>142</v>
      </c>
      <c r="B51" s="35" t="s">
        <v>144</v>
      </c>
      <c r="C51" s="85" t="s">
        <v>486</v>
      </c>
      <c r="D51" s="85" t="s">
        <v>372</v>
      </c>
      <c r="E51" s="85" t="s">
        <v>372</v>
      </c>
      <c r="F51" s="85" t="s">
        <v>372</v>
      </c>
      <c r="G51" s="85" t="s">
        <v>372</v>
      </c>
      <c r="H51" s="86" t="s">
        <v>487</v>
      </c>
      <c r="I51" s="86" t="s">
        <v>487</v>
      </c>
      <c r="J51" s="86" t="s">
        <v>488</v>
      </c>
      <c r="K51" s="85" t="s">
        <v>372</v>
      </c>
      <c r="L51" s="87" t="s">
        <v>372</v>
      </c>
    </row>
    <row r="52" spans="1:12" ht="24" customHeight="1" thickTop="1" thickBot="1" x14ac:dyDescent="0.25">
      <c r="A52" s="33" t="s">
        <v>145</v>
      </c>
      <c r="B52" s="35" t="s">
        <v>147</v>
      </c>
      <c r="C52" s="85" t="s">
        <v>489</v>
      </c>
      <c r="D52" s="85" t="s">
        <v>372</v>
      </c>
      <c r="E52" s="85" t="s">
        <v>372</v>
      </c>
      <c r="F52" s="85" t="s">
        <v>372</v>
      </c>
      <c r="G52" s="85" t="s">
        <v>372</v>
      </c>
      <c r="H52" s="86" t="s">
        <v>490</v>
      </c>
      <c r="I52" s="86" t="s">
        <v>490</v>
      </c>
      <c r="J52" s="86" t="s">
        <v>491</v>
      </c>
      <c r="K52" s="85" t="s">
        <v>372</v>
      </c>
      <c r="L52" s="87" t="s">
        <v>372</v>
      </c>
    </row>
    <row r="53" spans="1:12" ht="24" customHeight="1" thickTop="1" thickBot="1" x14ac:dyDescent="0.25">
      <c r="A53" s="33" t="s">
        <v>148</v>
      </c>
      <c r="B53" s="35" t="s">
        <v>150</v>
      </c>
      <c r="C53" s="85" t="s">
        <v>492</v>
      </c>
      <c r="D53" s="85" t="s">
        <v>372</v>
      </c>
      <c r="E53" s="85" t="s">
        <v>372</v>
      </c>
      <c r="F53" s="85" t="s">
        <v>372</v>
      </c>
      <c r="G53" s="85" t="s">
        <v>372</v>
      </c>
      <c r="H53" s="86" t="s">
        <v>493</v>
      </c>
      <c r="I53" s="86" t="s">
        <v>493</v>
      </c>
      <c r="J53" s="86" t="s">
        <v>494</v>
      </c>
      <c r="K53" s="85" t="s">
        <v>372</v>
      </c>
      <c r="L53" s="87" t="s">
        <v>372</v>
      </c>
    </row>
    <row r="54" spans="1:12" ht="24" customHeight="1" thickTop="1" thickBot="1" x14ac:dyDescent="0.25">
      <c r="A54" s="59" t="s">
        <v>151</v>
      </c>
      <c r="B54" s="60" t="s">
        <v>153</v>
      </c>
      <c r="C54" s="61" t="s">
        <v>495</v>
      </c>
      <c r="D54" s="61" t="s">
        <v>372</v>
      </c>
      <c r="E54" s="61" t="s">
        <v>372</v>
      </c>
      <c r="F54" s="61" t="s">
        <v>372</v>
      </c>
      <c r="G54" s="61" t="s">
        <v>372</v>
      </c>
      <c r="H54" s="61" t="s">
        <v>372</v>
      </c>
      <c r="I54" s="61" t="s">
        <v>372</v>
      </c>
      <c r="J54" s="62" t="s">
        <v>496</v>
      </c>
      <c r="K54" s="62" t="s">
        <v>497</v>
      </c>
      <c r="L54" s="65" t="s">
        <v>372</v>
      </c>
    </row>
    <row r="55" spans="1:12" ht="24" customHeight="1" thickTop="1" thickBot="1" x14ac:dyDescent="0.25">
      <c r="A55" s="54" t="s">
        <v>154</v>
      </c>
      <c r="B55" s="55" t="s">
        <v>155</v>
      </c>
      <c r="C55" s="56" t="s">
        <v>498</v>
      </c>
      <c r="D55" s="57" t="s">
        <v>499</v>
      </c>
      <c r="E55" s="57" t="s">
        <v>500</v>
      </c>
      <c r="F55" s="57" t="s">
        <v>501</v>
      </c>
      <c r="G55" s="57" t="s">
        <v>502</v>
      </c>
      <c r="H55" s="57" t="s">
        <v>503</v>
      </c>
      <c r="I55" s="57" t="s">
        <v>504</v>
      </c>
      <c r="J55" s="56" t="s">
        <v>372</v>
      </c>
      <c r="K55" s="56" t="s">
        <v>372</v>
      </c>
      <c r="L55" s="64" t="s">
        <v>372</v>
      </c>
    </row>
    <row r="56" spans="1:12" ht="36" customHeight="1" thickTop="1" thickBot="1" x14ac:dyDescent="0.25">
      <c r="A56" s="59" t="s">
        <v>156</v>
      </c>
      <c r="B56" s="60" t="s">
        <v>86</v>
      </c>
      <c r="C56" s="61" t="s">
        <v>505</v>
      </c>
      <c r="D56" s="61" t="s">
        <v>372</v>
      </c>
      <c r="E56" s="62" t="s">
        <v>506</v>
      </c>
      <c r="F56" s="62" t="s">
        <v>506</v>
      </c>
      <c r="G56" s="62" t="s">
        <v>507</v>
      </c>
      <c r="H56" s="61" t="s">
        <v>372</v>
      </c>
      <c r="I56" s="61" t="s">
        <v>372</v>
      </c>
      <c r="J56" s="61" t="s">
        <v>372</v>
      </c>
      <c r="K56" s="61" t="s">
        <v>372</v>
      </c>
      <c r="L56" s="65" t="s">
        <v>372</v>
      </c>
    </row>
    <row r="57" spans="1:12" ht="24" customHeight="1" thickTop="1" thickBot="1" x14ac:dyDescent="0.25">
      <c r="A57" s="59" t="s">
        <v>156</v>
      </c>
      <c r="B57" s="60" t="s">
        <v>158</v>
      </c>
      <c r="C57" s="61" t="s">
        <v>508</v>
      </c>
      <c r="D57" s="62" t="s">
        <v>509</v>
      </c>
      <c r="E57" s="62" t="s">
        <v>509</v>
      </c>
      <c r="F57" s="61" t="s">
        <v>372</v>
      </c>
      <c r="G57" s="61" t="s">
        <v>372</v>
      </c>
      <c r="H57" s="61" t="s">
        <v>372</v>
      </c>
      <c r="I57" s="61" t="s">
        <v>372</v>
      </c>
      <c r="J57" s="61" t="s">
        <v>372</v>
      </c>
      <c r="K57" s="61" t="s">
        <v>372</v>
      </c>
      <c r="L57" s="65" t="s">
        <v>372</v>
      </c>
    </row>
    <row r="58" spans="1:12" ht="24" customHeight="1" thickTop="1" thickBot="1" x14ac:dyDescent="0.25">
      <c r="A58" s="33" t="s">
        <v>159</v>
      </c>
      <c r="B58" s="35" t="s">
        <v>161</v>
      </c>
      <c r="C58" s="85" t="s">
        <v>510</v>
      </c>
      <c r="D58" s="85" t="s">
        <v>372</v>
      </c>
      <c r="E58" s="86" t="s">
        <v>510</v>
      </c>
      <c r="F58" s="85" t="s">
        <v>372</v>
      </c>
      <c r="G58" s="85" t="s">
        <v>372</v>
      </c>
      <c r="H58" s="85" t="s">
        <v>372</v>
      </c>
      <c r="I58" s="85" t="s">
        <v>372</v>
      </c>
      <c r="J58" s="85" t="s">
        <v>372</v>
      </c>
      <c r="K58" s="85" t="s">
        <v>372</v>
      </c>
      <c r="L58" s="87" t="s">
        <v>372</v>
      </c>
    </row>
    <row r="59" spans="1:12" ht="24" customHeight="1" thickTop="1" thickBot="1" x14ac:dyDescent="0.25">
      <c r="A59" s="59" t="s">
        <v>162</v>
      </c>
      <c r="B59" s="60" t="s">
        <v>153</v>
      </c>
      <c r="C59" s="61" t="s">
        <v>511</v>
      </c>
      <c r="D59" s="61" t="s">
        <v>372</v>
      </c>
      <c r="E59" s="61" t="s">
        <v>372</v>
      </c>
      <c r="F59" s="61" t="s">
        <v>372</v>
      </c>
      <c r="G59" s="62" t="s">
        <v>512</v>
      </c>
      <c r="H59" s="62" t="s">
        <v>512</v>
      </c>
      <c r="I59" s="61" t="s">
        <v>372</v>
      </c>
      <c r="J59" s="61" t="s">
        <v>372</v>
      </c>
      <c r="K59" s="61" t="s">
        <v>372</v>
      </c>
      <c r="L59" s="65" t="s">
        <v>372</v>
      </c>
    </row>
    <row r="60" spans="1:12" ht="36" customHeight="1" thickTop="1" thickBot="1" x14ac:dyDescent="0.25">
      <c r="A60" s="59" t="s">
        <v>163</v>
      </c>
      <c r="B60" s="60" t="s">
        <v>165</v>
      </c>
      <c r="C60" s="61" t="s">
        <v>513</v>
      </c>
      <c r="D60" s="61" t="s">
        <v>372</v>
      </c>
      <c r="E60" s="61" t="s">
        <v>372</v>
      </c>
      <c r="F60" s="61" t="s">
        <v>372</v>
      </c>
      <c r="G60" s="61" t="s">
        <v>372</v>
      </c>
      <c r="H60" s="62" t="s">
        <v>514</v>
      </c>
      <c r="I60" s="62" t="s">
        <v>514</v>
      </c>
      <c r="J60" s="61" t="s">
        <v>372</v>
      </c>
      <c r="K60" s="61" t="s">
        <v>372</v>
      </c>
      <c r="L60" s="65" t="s">
        <v>372</v>
      </c>
    </row>
    <row r="61" spans="1:12" ht="24" customHeight="1" thickTop="1" thickBot="1" x14ac:dyDescent="0.25">
      <c r="A61" s="54" t="s">
        <v>166</v>
      </c>
      <c r="B61" s="55" t="s">
        <v>167</v>
      </c>
      <c r="C61" s="56" t="s">
        <v>515</v>
      </c>
      <c r="D61" s="56" t="s">
        <v>372</v>
      </c>
      <c r="E61" s="56" t="s">
        <v>372</v>
      </c>
      <c r="F61" s="56" t="s">
        <v>372</v>
      </c>
      <c r="G61" s="56" t="s">
        <v>372</v>
      </c>
      <c r="H61" s="56" t="s">
        <v>372</v>
      </c>
      <c r="I61" s="56" t="s">
        <v>372</v>
      </c>
      <c r="J61" s="56" t="s">
        <v>372</v>
      </c>
      <c r="K61" s="57" t="s">
        <v>516</v>
      </c>
      <c r="L61" s="58" t="s">
        <v>516</v>
      </c>
    </row>
    <row r="62" spans="1:12" ht="24" customHeight="1" thickTop="1" thickBot="1" x14ac:dyDescent="0.25">
      <c r="A62" s="33" t="s">
        <v>168</v>
      </c>
      <c r="B62" s="35" t="s">
        <v>170</v>
      </c>
      <c r="C62" s="85" t="s">
        <v>517</v>
      </c>
      <c r="D62" s="85" t="s">
        <v>372</v>
      </c>
      <c r="E62" s="85" t="s">
        <v>372</v>
      </c>
      <c r="F62" s="85" t="s">
        <v>372</v>
      </c>
      <c r="G62" s="85" t="s">
        <v>372</v>
      </c>
      <c r="H62" s="85" t="s">
        <v>372</v>
      </c>
      <c r="I62" s="85" t="s">
        <v>372</v>
      </c>
      <c r="J62" s="85" t="s">
        <v>372</v>
      </c>
      <c r="K62" s="86" t="s">
        <v>518</v>
      </c>
      <c r="L62" s="88" t="s">
        <v>518</v>
      </c>
    </row>
    <row r="63" spans="1:12" ht="24" customHeight="1" thickTop="1" thickBot="1" x14ac:dyDescent="0.25">
      <c r="A63" s="54" t="s">
        <v>171</v>
      </c>
      <c r="B63" s="55" t="s">
        <v>172</v>
      </c>
      <c r="C63" s="56" t="s">
        <v>519</v>
      </c>
      <c r="D63" s="56" t="s">
        <v>372</v>
      </c>
      <c r="E63" s="56" t="s">
        <v>372</v>
      </c>
      <c r="F63" s="56" t="s">
        <v>372</v>
      </c>
      <c r="G63" s="56" t="s">
        <v>372</v>
      </c>
      <c r="H63" s="56" t="s">
        <v>372</v>
      </c>
      <c r="I63" s="57" t="s">
        <v>520</v>
      </c>
      <c r="J63" s="57" t="s">
        <v>520</v>
      </c>
      <c r="K63" s="57" t="s">
        <v>520</v>
      </c>
      <c r="L63" s="58" t="s">
        <v>520</v>
      </c>
    </row>
    <row r="64" spans="1:12" ht="60" customHeight="1" thickTop="1" thickBot="1" x14ac:dyDescent="0.25">
      <c r="A64" s="59" t="s">
        <v>173</v>
      </c>
      <c r="B64" s="60" t="s">
        <v>175</v>
      </c>
      <c r="C64" s="61" t="s">
        <v>521</v>
      </c>
      <c r="D64" s="61" t="s">
        <v>372</v>
      </c>
      <c r="E64" s="61" t="s">
        <v>372</v>
      </c>
      <c r="F64" s="61" t="s">
        <v>372</v>
      </c>
      <c r="G64" s="61" t="s">
        <v>372</v>
      </c>
      <c r="H64" s="61" t="s">
        <v>372</v>
      </c>
      <c r="I64" s="62" t="s">
        <v>522</v>
      </c>
      <c r="J64" s="62" t="s">
        <v>522</v>
      </c>
      <c r="K64" s="62" t="s">
        <v>522</v>
      </c>
      <c r="L64" s="63" t="s">
        <v>522</v>
      </c>
    </row>
    <row r="65" spans="1:12" ht="48" customHeight="1" thickTop="1" thickBot="1" x14ac:dyDescent="0.25">
      <c r="A65" s="59" t="s">
        <v>176</v>
      </c>
      <c r="B65" s="60" t="s">
        <v>178</v>
      </c>
      <c r="C65" s="61" t="s">
        <v>523</v>
      </c>
      <c r="D65" s="61" t="s">
        <v>372</v>
      </c>
      <c r="E65" s="61" t="s">
        <v>372</v>
      </c>
      <c r="F65" s="61" t="s">
        <v>372</v>
      </c>
      <c r="G65" s="61" t="s">
        <v>372</v>
      </c>
      <c r="H65" s="61" t="s">
        <v>372</v>
      </c>
      <c r="I65" s="62" t="s">
        <v>524</v>
      </c>
      <c r="J65" s="62" t="s">
        <v>524</v>
      </c>
      <c r="K65" s="62" t="s">
        <v>524</v>
      </c>
      <c r="L65" s="63" t="s">
        <v>524</v>
      </c>
    </row>
    <row r="66" spans="1:12" ht="60" customHeight="1" thickTop="1" thickBot="1" x14ac:dyDescent="0.25">
      <c r="A66" s="59" t="s">
        <v>179</v>
      </c>
      <c r="B66" s="60" t="s">
        <v>181</v>
      </c>
      <c r="C66" s="61" t="s">
        <v>525</v>
      </c>
      <c r="D66" s="61" t="s">
        <v>372</v>
      </c>
      <c r="E66" s="61" t="s">
        <v>372</v>
      </c>
      <c r="F66" s="61" t="s">
        <v>372</v>
      </c>
      <c r="G66" s="61" t="s">
        <v>372</v>
      </c>
      <c r="H66" s="61" t="s">
        <v>372</v>
      </c>
      <c r="I66" s="62" t="s">
        <v>526</v>
      </c>
      <c r="J66" s="62" t="s">
        <v>526</v>
      </c>
      <c r="K66" s="62" t="s">
        <v>526</v>
      </c>
      <c r="L66" s="63" t="s">
        <v>526</v>
      </c>
    </row>
    <row r="67" spans="1:12" ht="48" customHeight="1" thickTop="1" thickBot="1" x14ac:dyDescent="0.25">
      <c r="A67" s="59" t="s">
        <v>182</v>
      </c>
      <c r="B67" s="60" t="s">
        <v>184</v>
      </c>
      <c r="C67" s="61" t="s">
        <v>527</v>
      </c>
      <c r="D67" s="61" t="s">
        <v>372</v>
      </c>
      <c r="E67" s="61" t="s">
        <v>372</v>
      </c>
      <c r="F67" s="61" t="s">
        <v>372</v>
      </c>
      <c r="G67" s="61" t="s">
        <v>372</v>
      </c>
      <c r="H67" s="61" t="s">
        <v>372</v>
      </c>
      <c r="I67" s="62" t="s">
        <v>528</v>
      </c>
      <c r="J67" s="62" t="s">
        <v>528</v>
      </c>
      <c r="K67" s="62" t="s">
        <v>528</v>
      </c>
      <c r="L67" s="63" t="s">
        <v>528</v>
      </c>
    </row>
    <row r="68" spans="1:12" ht="48" customHeight="1" thickTop="1" thickBot="1" x14ac:dyDescent="0.25">
      <c r="A68" s="59" t="s">
        <v>185</v>
      </c>
      <c r="B68" s="60" t="s">
        <v>187</v>
      </c>
      <c r="C68" s="61" t="s">
        <v>529</v>
      </c>
      <c r="D68" s="61" t="s">
        <v>372</v>
      </c>
      <c r="E68" s="61" t="s">
        <v>372</v>
      </c>
      <c r="F68" s="61" t="s">
        <v>372</v>
      </c>
      <c r="G68" s="61" t="s">
        <v>372</v>
      </c>
      <c r="H68" s="61" t="s">
        <v>372</v>
      </c>
      <c r="I68" s="62" t="s">
        <v>530</v>
      </c>
      <c r="J68" s="62" t="s">
        <v>530</v>
      </c>
      <c r="K68" s="62" t="s">
        <v>530</v>
      </c>
      <c r="L68" s="63" t="s">
        <v>530</v>
      </c>
    </row>
    <row r="69" spans="1:12" ht="60" customHeight="1" thickTop="1" thickBot="1" x14ac:dyDescent="0.25">
      <c r="A69" s="59" t="s">
        <v>188</v>
      </c>
      <c r="B69" s="60" t="s">
        <v>190</v>
      </c>
      <c r="C69" s="61" t="s">
        <v>531</v>
      </c>
      <c r="D69" s="61" t="s">
        <v>372</v>
      </c>
      <c r="E69" s="61" t="s">
        <v>372</v>
      </c>
      <c r="F69" s="61" t="s">
        <v>372</v>
      </c>
      <c r="G69" s="61" t="s">
        <v>372</v>
      </c>
      <c r="H69" s="61" t="s">
        <v>372</v>
      </c>
      <c r="I69" s="62" t="s">
        <v>532</v>
      </c>
      <c r="J69" s="62" t="s">
        <v>532</v>
      </c>
      <c r="K69" s="62" t="s">
        <v>532</v>
      </c>
      <c r="L69" s="63" t="s">
        <v>532</v>
      </c>
    </row>
    <row r="70" spans="1:12" ht="60" customHeight="1" thickTop="1" thickBot="1" x14ac:dyDescent="0.25">
      <c r="A70" s="59" t="s">
        <v>191</v>
      </c>
      <c r="B70" s="60" t="s">
        <v>193</v>
      </c>
      <c r="C70" s="61" t="s">
        <v>533</v>
      </c>
      <c r="D70" s="61" t="s">
        <v>372</v>
      </c>
      <c r="E70" s="61" t="s">
        <v>372</v>
      </c>
      <c r="F70" s="61" t="s">
        <v>372</v>
      </c>
      <c r="G70" s="61" t="s">
        <v>372</v>
      </c>
      <c r="H70" s="61" t="s">
        <v>372</v>
      </c>
      <c r="I70" s="62" t="s">
        <v>534</v>
      </c>
      <c r="J70" s="62" t="s">
        <v>534</v>
      </c>
      <c r="K70" s="62" t="s">
        <v>534</v>
      </c>
      <c r="L70" s="63" t="s">
        <v>534</v>
      </c>
    </row>
    <row r="71" spans="1:12" ht="60" customHeight="1" thickTop="1" thickBot="1" x14ac:dyDescent="0.25">
      <c r="A71" s="59" t="s">
        <v>194</v>
      </c>
      <c r="B71" s="60" t="s">
        <v>196</v>
      </c>
      <c r="C71" s="61" t="s">
        <v>535</v>
      </c>
      <c r="D71" s="61" t="s">
        <v>372</v>
      </c>
      <c r="E71" s="61" t="s">
        <v>372</v>
      </c>
      <c r="F71" s="61" t="s">
        <v>372</v>
      </c>
      <c r="G71" s="61" t="s">
        <v>372</v>
      </c>
      <c r="H71" s="61" t="s">
        <v>372</v>
      </c>
      <c r="I71" s="62" t="s">
        <v>536</v>
      </c>
      <c r="J71" s="62" t="s">
        <v>536</v>
      </c>
      <c r="K71" s="62" t="s">
        <v>536</v>
      </c>
      <c r="L71" s="63" t="s">
        <v>536</v>
      </c>
    </row>
    <row r="72" spans="1:12" ht="24" customHeight="1" thickTop="1" thickBot="1" x14ac:dyDescent="0.25">
      <c r="A72" s="54" t="s">
        <v>197</v>
      </c>
      <c r="B72" s="55" t="s">
        <v>198</v>
      </c>
      <c r="C72" s="56" t="s">
        <v>537</v>
      </c>
      <c r="D72" s="56" t="s">
        <v>372</v>
      </c>
      <c r="E72" s="56" t="s">
        <v>372</v>
      </c>
      <c r="F72" s="56" t="s">
        <v>372</v>
      </c>
      <c r="G72" s="56" t="s">
        <v>372</v>
      </c>
      <c r="H72" s="56" t="s">
        <v>372</v>
      </c>
      <c r="I72" s="56" t="s">
        <v>372</v>
      </c>
      <c r="J72" s="57" t="s">
        <v>538</v>
      </c>
      <c r="K72" s="57" t="s">
        <v>539</v>
      </c>
      <c r="L72" s="58" t="s">
        <v>540</v>
      </c>
    </row>
    <row r="73" spans="1:12" ht="24" customHeight="1" thickTop="1" thickBot="1" x14ac:dyDescent="0.25">
      <c r="A73" s="59" t="s">
        <v>199</v>
      </c>
      <c r="B73" s="60" t="s">
        <v>201</v>
      </c>
      <c r="C73" s="61" t="s">
        <v>541</v>
      </c>
      <c r="D73" s="61" t="s">
        <v>372</v>
      </c>
      <c r="E73" s="61" t="s">
        <v>372</v>
      </c>
      <c r="F73" s="61" t="s">
        <v>372</v>
      </c>
      <c r="G73" s="61" t="s">
        <v>372</v>
      </c>
      <c r="H73" s="61" t="s">
        <v>372</v>
      </c>
      <c r="I73" s="61" t="s">
        <v>372</v>
      </c>
      <c r="J73" s="62" t="s">
        <v>542</v>
      </c>
      <c r="K73" s="62" t="s">
        <v>543</v>
      </c>
      <c r="L73" s="63" t="s">
        <v>543</v>
      </c>
    </row>
    <row r="74" spans="1:12" ht="24" customHeight="1" thickTop="1" thickBot="1" x14ac:dyDescent="0.25">
      <c r="A74" s="59" t="s">
        <v>202</v>
      </c>
      <c r="B74" s="60" t="s">
        <v>204</v>
      </c>
      <c r="C74" s="61" t="s">
        <v>544</v>
      </c>
      <c r="D74" s="61" t="s">
        <v>372</v>
      </c>
      <c r="E74" s="61" t="s">
        <v>372</v>
      </c>
      <c r="F74" s="61" t="s">
        <v>372</v>
      </c>
      <c r="G74" s="61" t="s">
        <v>372</v>
      </c>
      <c r="H74" s="61" t="s">
        <v>372</v>
      </c>
      <c r="I74" s="61" t="s">
        <v>372</v>
      </c>
      <c r="J74" s="62" t="s">
        <v>545</v>
      </c>
      <c r="K74" s="62" t="s">
        <v>546</v>
      </c>
      <c r="L74" s="63" t="s">
        <v>546</v>
      </c>
    </row>
    <row r="75" spans="1:12" ht="24" customHeight="1" thickTop="1" thickBot="1" x14ac:dyDescent="0.25">
      <c r="A75" s="59" t="s">
        <v>202</v>
      </c>
      <c r="B75" s="60" t="s">
        <v>206</v>
      </c>
      <c r="C75" s="61" t="s">
        <v>547</v>
      </c>
      <c r="D75" s="61" t="s">
        <v>372</v>
      </c>
      <c r="E75" s="61" t="s">
        <v>372</v>
      </c>
      <c r="F75" s="61" t="s">
        <v>372</v>
      </c>
      <c r="G75" s="61" t="s">
        <v>372</v>
      </c>
      <c r="H75" s="61" t="s">
        <v>372</v>
      </c>
      <c r="I75" s="61" t="s">
        <v>372</v>
      </c>
      <c r="J75" s="62" t="s">
        <v>548</v>
      </c>
      <c r="K75" s="62" t="s">
        <v>549</v>
      </c>
      <c r="L75" s="63" t="s">
        <v>549</v>
      </c>
    </row>
    <row r="76" spans="1:12" ht="24" customHeight="1" thickTop="1" thickBot="1" x14ac:dyDescent="0.25">
      <c r="A76" s="59" t="s">
        <v>202</v>
      </c>
      <c r="B76" s="60" t="s">
        <v>201</v>
      </c>
      <c r="C76" s="61" t="s">
        <v>550</v>
      </c>
      <c r="D76" s="61" t="s">
        <v>372</v>
      </c>
      <c r="E76" s="61" t="s">
        <v>372</v>
      </c>
      <c r="F76" s="61" t="s">
        <v>372</v>
      </c>
      <c r="G76" s="61" t="s">
        <v>372</v>
      </c>
      <c r="H76" s="61" t="s">
        <v>372</v>
      </c>
      <c r="I76" s="61" t="s">
        <v>372</v>
      </c>
      <c r="J76" s="62" t="s">
        <v>551</v>
      </c>
      <c r="K76" s="62" t="s">
        <v>552</v>
      </c>
      <c r="L76" s="63" t="s">
        <v>552</v>
      </c>
    </row>
    <row r="77" spans="1:12" ht="36" customHeight="1" thickTop="1" thickBot="1" x14ac:dyDescent="0.25">
      <c r="A77" s="59" t="s">
        <v>207</v>
      </c>
      <c r="B77" s="60" t="s">
        <v>209</v>
      </c>
      <c r="C77" s="61" t="s">
        <v>553</v>
      </c>
      <c r="D77" s="61" t="s">
        <v>372</v>
      </c>
      <c r="E77" s="61" t="s">
        <v>372</v>
      </c>
      <c r="F77" s="61" t="s">
        <v>372</v>
      </c>
      <c r="G77" s="61" t="s">
        <v>372</v>
      </c>
      <c r="H77" s="61" t="s">
        <v>372</v>
      </c>
      <c r="I77" s="61" t="s">
        <v>372</v>
      </c>
      <c r="J77" s="62" t="s">
        <v>554</v>
      </c>
      <c r="K77" s="62" t="s">
        <v>555</v>
      </c>
      <c r="L77" s="65" t="s">
        <v>372</v>
      </c>
    </row>
    <row r="78" spans="1:12" ht="24" customHeight="1" thickTop="1" thickBot="1" x14ac:dyDescent="0.25">
      <c r="A78" s="59" t="s">
        <v>207</v>
      </c>
      <c r="B78" s="60" t="s">
        <v>211</v>
      </c>
      <c r="C78" s="61" t="s">
        <v>556</v>
      </c>
      <c r="D78" s="61" t="s">
        <v>372</v>
      </c>
      <c r="E78" s="61" t="s">
        <v>372</v>
      </c>
      <c r="F78" s="61" t="s">
        <v>372</v>
      </c>
      <c r="G78" s="61" t="s">
        <v>372</v>
      </c>
      <c r="H78" s="61" t="s">
        <v>372</v>
      </c>
      <c r="I78" s="61" t="s">
        <v>372</v>
      </c>
      <c r="J78" s="62" t="s">
        <v>556</v>
      </c>
      <c r="K78" s="61" t="s">
        <v>372</v>
      </c>
      <c r="L78" s="65" t="s">
        <v>372</v>
      </c>
    </row>
    <row r="79" spans="1:12" ht="36" customHeight="1" thickTop="1" thickBot="1" x14ac:dyDescent="0.25">
      <c r="A79" s="59" t="s">
        <v>212</v>
      </c>
      <c r="B79" s="60" t="s">
        <v>214</v>
      </c>
      <c r="C79" s="61" t="s">
        <v>557</v>
      </c>
      <c r="D79" s="61" t="s">
        <v>372</v>
      </c>
      <c r="E79" s="61" t="s">
        <v>372</v>
      </c>
      <c r="F79" s="61" t="s">
        <v>372</v>
      </c>
      <c r="G79" s="61" t="s">
        <v>372</v>
      </c>
      <c r="H79" s="61" t="s">
        <v>372</v>
      </c>
      <c r="I79" s="61" t="s">
        <v>372</v>
      </c>
      <c r="J79" s="62" t="s">
        <v>558</v>
      </c>
      <c r="K79" s="62" t="s">
        <v>559</v>
      </c>
      <c r="L79" s="65" t="s">
        <v>372</v>
      </c>
    </row>
    <row r="80" spans="1:12" ht="36" customHeight="1" thickTop="1" thickBot="1" x14ac:dyDescent="0.25">
      <c r="A80" s="59" t="s">
        <v>215</v>
      </c>
      <c r="B80" s="60" t="s">
        <v>217</v>
      </c>
      <c r="C80" s="61" t="s">
        <v>560</v>
      </c>
      <c r="D80" s="61" t="s">
        <v>372</v>
      </c>
      <c r="E80" s="61" t="s">
        <v>372</v>
      </c>
      <c r="F80" s="61" t="s">
        <v>372</v>
      </c>
      <c r="G80" s="61" t="s">
        <v>372</v>
      </c>
      <c r="H80" s="61" t="s">
        <v>372</v>
      </c>
      <c r="I80" s="61" t="s">
        <v>372</v>
      </c>
      <c r="J80" s="62" t="s">
        <v>561</v>
      </c>
      <c r="K80" s="62" t="s">
        <v>562</v>
      </c>
      <c r="L80" s="65" t="s">
        <v>372</v>
      </c>
    </row>
    <row r="81" spans="1:12" ht="36" customHeight="1" thickTop="1" thickBot="1" x14ac:dyDescent="0.25">
      <c r="A81" s="59" t="s">
        <v>215</v>
      </c>
      <c r="B81" s="60" t="s">
        <v>219</v>
      </c>
      <c r="C81" s="61" t="s">
        <v>563</v>
      </c>
      <c r="D81" s="61" t="s">
        <v>372</v>
      </c>
      <c r="E81" s="61" t="s">
        <v>372</v>
      </c>
      <c r="F81" s="61" t="s">
        <v>372</v>
      </c>
      <c r="G81" s="61" t="s">
        <v>372</v>
      </c>
      <c r="H81" s="61" t="s">
        <v>372</v>
      </c>
      <c r="I81" s="61" t="s">
        <v>372</v>
      </c>
      <c r="J81" s="62" t="s">
        <v>563</v>
      </c>
      <c r="K81" s="61" t="s">
        <v>372</v>
      </c>
      <c r="L81" s="65" t="s">
        <v>372</v>
      </c>
    </row>
    <row r="82" spans="1:12" ht="36" customHeight="1" thickTop="1" thickBot="1" x14ac:dyDescent="0.25">
      <c r="A82" s="59" t="s">
        <v>220</v>
      </c>
      <c r="B82" s="60" t="s">
        <v>165</v>
      </c>
      <c r="C82" s="61" t="s">
        <v>513</v>
      </c>
      <c r="D82" s="61" t="s">
        <v>372</v>
      </c>
      <c r="E82" s="61" t="s">
        <v>372</v>
      </c>
      <c r="F82" s="61" t="s">
        <v>372</v>
      </c>
      <c r="G82" s="61" t="s">
        <v>372</v>
      </c>
      <c r="H82" s="61" t="s">
        <v>372</v>
      </c>
      <c r="I82" s="61" t="s">
        <v>372</v>
      </c>
      <c r="J82" s="61" t="s">
        <v>372</v>
      </c>
      <c r="K82" s="62" t="s">
        <v>514</v>
      </c>
      <c r="L82" s="63" t="s">
        <v>514</v>
      </c>
    </row>
    <row r="83" spans="1:12" ht="24" customHeight="1" thickTop="1" thickBot="1" x14ac:dyDescent="0.25">
      <c r="A83" s="54" t="s">
        <v>221</v>
      </c>
      <c r="B83" s="55" t="s">
        <v>222</v>
      </c>
      <c r="C83" s="56" t="s">
        <v>564</v>
      </c>
      <c r="D83" s="56" t="s">
        <v>372</v>
      </c>
      <c r="E83" s="56" t="s">
        <v>372</v>
      </c>
      <c r="F83" s="57" t="s">
        <v>565</v>
      </c>
      <c r="G83" s="57" t="s">
        <v>566</v>
      </c>
      <c r="H83" s="57" t="s">
        <v>567</v>
      </c>
      <c r="I83" s="57" t="s">
        <v>568</v>
      </c>
      <c r="J83" s="57" t="s">
        <v>569</v>
      </c>
      <c r="K83" s="57" t="s">
        <v>570</v>
      </c>
      <c r="L83" s="64" t="s">
        <v>372</v>
      </c>
    </row>
    <row r="84" spans="1:12" ht="36" customHeight="1" thickTop="1" thickBot="1" x14ac:dyDescent="0.25">
      <c r="A84" s="59" t="s">
        <v>223</v>
      </c>
      <c r="B84" s="60" t="s">
        <v>86</v>
      </c>
      <c r="C84" s="61" t="s">
        <v>571</v>
      </c>
      <c r="D84" s="61" t="s">
        <v>372</v>
      </c>
      <c r="E84" s="61" t="s">
        <v>372</v>
      </c>
      <c r="F84" s="62" t="s">
        <v>572</v>
      </c>
      <c r="G84" s="62" t="s">
        <v>573</v>
      </c>
      <c r="H84" s="62" t="s">
        <v>573</v>
      </c>
      <c r="I84" s="62" t="s">
        <v>572</v>
      </c>
      <c r="J84" s="61" t="s">
        <v>372</v>
      </c>
      <c r="K84" s="61" t="s">
        <v>372</v>
      </c>
      <c r="L84" s="65" t="s">
        <v>372</v>
      </c>
    </row>
    <row r="85" spans="1:12" ht="36" customHeight="1" thickTop="1" thickBot="1" x14ac:dyDescent="0.25">
      <c r="A85" s="33" t="s">
        <v>224</v>
      </c>
      <c r="B85" s="35" t="s">
        <v>226</v>
      </c>
      <c r="C85" s="85" t="s">
        <v>574</v>
      </c>
      <c r="D85" s="85" t="s">
        <v>372</v>
      </c>
      <c r="E85" s="85" t="s">
        <v>372</v>
      </c>
      <c r="F85" s="86" t="s">
        <v>575</v>
      </c>
      <c r="G85" s="86" t="s">
        <v>576</v>
      </c>
      <c r="H85" s="86" t="s">
        <v>576</v>
      </c>
      <c r="I85" s="86" t="s">
        <v>575</v>
      </c>
      <c r="J85" s="85" t="s">
        <v>372</v>
      </c>
      <c r="K85" s="85" t="s">
        <v>372</v>
      </c>
      <c r="L85" s="87" t="s">
        <v>372</v>
      </c>
    </row>
    <row r="86" spans="1:12" ht="60" customHeight="1" thickTop="1" thickBot="1" x14ac:dyDescent="0.25">
      <c r="A86" s="59" t="s">
        <v>227</v>
      </c>
      <c r="B86" s="60" t="s">
        <v>229</v>
      </c>
      <c r="C86" s="61" t="s">
        <v>577</v>
      </c>
      <c r="D86" s="61" t="s">
        <v>372</v>
      </c>
      <c r="E86" s="61" t="s">
        <v>372</v>
      </c>
      <c r="F86" s="62" t="s">
        <v>578</v>
      </c>
      <c r="G86" s="62" t="s">
        <v>578</v>
      </c>
      <c r="H86" s="61" t="s">
        <v>372</v>
      </c>
      <c r="I86" s="61" t="s">
        <v>372</v>
      </c>
      <c r="J86" s="61" t="s">
        <v>372</v>
      </c>
      <c r="K86" s="61" t="s">
        <v>372</v>
      </c>
      <c r="L86" s="65" t="s">
        <v>372</v>
      </c>
    </row>
    <row r="87" spans="1:12" ht="24" customHeight="1" thickTop="1" thickBot="1" x14ac:dyDescent="0.25">
      <c r="A87" s="59" t="s">
        <v>230</v>
      </c>
      <c r="B87" s="60" t="s">
        <v>153</v>
      </c>
      <c r="C87" s="61" t="s">
        <v>579</v>
      </c>
      <c r="D87" s="61" t="s">
        <v>372</v>
      </c>
      <c r="E87" s="61" t="s">
        <v>372</v>
      </c>
      <c r="F87" s="61" t="s">
        <v>372</v>
      </c>
      <c r="G87" s="61" t="s">
        <v>372</v>
      </c>
      <c r="H87" s="62" t="s">
        <v>580</v>
      </c>
      <c r="I87" s="62" t="s">
        <v>580</v>
      </c>
      <c r="J87" s="61" t="s">
        <v>372</v>
      </c>
      <c r="K87" s="61" t="s">
        <v>372</v>
      </c>
      <c r="L87" s="65" t="s">
        <v>372</v>
      </c>
    </row>
    <row r="88" spans="1:12" ht="24" customHeight="1" thickTop="1" thickBot="1" x14ac:dyDescent="0.25">
      <c r="A88" s="59" t="s">
        <v>231</v>
      </c>
      <c r="B88" s="60" t="s">
        <v>76</v>
      </c>
      <c r="C88" s="61" t="s">
        <v>581</v>
      </c>
      <c r="D88" s="61" t="s">
        <v>372</v>
      </c>
      <c r="E88" s="61" t="s">
        <v>372</v>
      </c>
      <c r="F88" s="61" t="s">
        <v>372</v>
      </c>
      <c r="G88" s="61" t="s">
        <v>372</v>
      </c>
      <c r="H88" s="61" t="s">
        <v>372</v>
      </c>
      <c r="I88" s="62" t="s">
        <v>582</v>
      </c>
      <c r="J88" s="62" t="s">
        <v>583</v>
      </c>
      <c r="K88" s="62" t="s">
        <v>584</v>
      </c>
      <c r="L88" s="65" t="s">
        <v>372</v>
      </c>
    </row>
    <row r="89" spans="1:12" ht="24" customHeight="1" thickTop="1" thickBot="1" x14ac:dyDescent="0.25">
      <c r="A89" s="59" t="s">
        <v>231</v>
      </c>
      <c r="B89" s="60" t="s">
        <v>158</v>
      </c>
      <c r="C89" s="61" t="s">
        <v>585</v>
      </c>
      <c r="D89" s="61" t="s">
        <v>372</v>
      </c>
      <c r="E89" s="61" t="s">
        <v>372</v>
      </c>
      <c r="F89" s="62" t="s">
        <v>586</v>
      </c>
      <c r="G89" s="62" t="s">
        <v>587</v>
      </c>
      <c r="H89" s="61" t="s">
        <v>372</v>
      </c>
      <c r="I89" s="61" t="s">
        <v>372</v>
      </c>
      <c r="J89" s="61" t="s">
        <v>372</v>
      </c>
      <c r="K89" s="61" t="s">
        <v>372</v>
      </c>
      <c r="L89" s="65" t="s">
        <v>372</v>
      </c>
    </row>
    <row r="90" spans="1:12" ht="24" customHeight="1" thickTop="1" thickBot="1" x14ac:dyDescent="0.25">
      <c r="A90" s="59" t="s">
        <v>232</v>
      </c>
      <c r="B90" s="60" t="s">
        <v>234</v>
      </c>
      <c r="C90" s="61" t="s">
        <v>588</v>
      </c>
      <c r="D90" s="61" t="s">
        <v>372</v>
      </c>
      <c r="E90" s="61" t="s">
        <v>372</v>
      </c>
      <c r="F90" s="61" t="s">
        <v>372</v>
      </c>
      <c r="G90" s="61" t="s">
        <v>372</v>
      </c>
      <c r="H90" s="61" t="s">
        <v>372</v>
      </c>
      <c r="I90" s="62" t="s">
        <v>589</v>
      </c>
      <c r="J90" s="62" t="s">
        <v>589</v>
      </c>
      <c r="K90" s="61" t="s">
        <v>372</v>
      </c>
      <c r="L90" s="65" t="s">
        <v>372</v>
      </c>
    </row>
    <row r="91" spans="1:12" ht="24" customHeight="1" thickTop="1" thickBot="1" x14ac:dyDescent="0.25">
      <c r="A91" s="59" t="s">
        <v>235</v>
      </c>
      <c r="B91" s="60" t="s">
        <v>237</v>
      </c>
      <c r="C91" s="61" t="s">
        <v>590</v>
      </c>
      <c r="D91" s="61" t="s">
        <v>372</v>
      </c>
      <c r="E91" s="61" t="s">
        <v>372</v>
      </c>
      <c r="F91" s="62" t="s">
        <v>590</v>
      </c>
      <c r="G91" s="61" t="s">
        <v>372</v>
      </c>
      <c r="H91" s="61" t="s">
        <v>372</v>
      </c>
      <c r="I91" s="61" t="s">
        <v>372</v>
      </c>
      <c r="J91" s="61" t="s">
        <v>372</v>
      </c>
      <c r="K91" s="61" t="s">
        <v>372</v>
      </c>
      <c r="L91" s="65" t="s">
        <v>372</v>
      </c>
    </row>
    <row r="92" spans="1:12" ht="24" customHeight="1" thickTop="1" thickBot="1" x14ac:dyDescent="0.25">
      <c r="A92" s="59" t="s">
        <v>238</v>
      </c>
      <c r="B92" s="60" t="s">
        <v>78</v>
      </c>
      <c r="C92" s="61" t="s">
        <v>413</v>
      </c>
      <c r="D92" s="61" t="s">
        <v>372</v>
      </c>
      <c r="E92" s="61" t="s">
        <v>372</v>
      </c>
      <c r="F92" s="61" t="s">
        <v>372</v>
      </c>
      <c r="G92" s="61" t="s">
        <v>372</v>
      </c>
      <c r="H92" s="61" t="s">
        <v>372</v>
      </c>
      <c r="I92" s="61" t="s">
        <v>372</v>
      </c>
      <c r="J92" s="62" t="s">
        <v>413</v>
      </c>
      <c r="K92" s="61" t="s">
        <v>372</v>
      </c>
      <c r="L92" s="65" t="s">
        <v>372</v>
      </c>
    </row>
    <row r="93" spans="1:12" ht="24" customHeight="1" thickTop="1" thickBot="1" x14ac:dyDescent="0.25">
      <c r="A93" s="54" t="s">
        <v>239</v>
      </c>
      <c r="B93" s="55" t="s">
        <v>240</v>
      </c>
      <c r="C93" s="56" t="s">
        <v>591</v>
      </c>
      <c r="D93" s="56" t="s">
        <v>372</v>
      </c>
      <c r="E93" s="56" t="s">
        <v>372</v>
      </c>
      <c r="F93" s="56" t="s">
        <v>372</v>
      </c>
      <c r="G93" s="56" t="s">
        <v>372</v>
      </c>
      <c r="H93" s="56" t="s">
        <v>372</v>
      </c>
      <c r="I93" s="57" t="s">
        <v>592</v>
      </c>
      <c r="J93" s="57" t="s">
        <v>593</v>
      </c>
      <c r="K93" s="57" t="s">
        <v>594</v>
      </c>
      <c r="L93" s="58" t="s">
        <v>595</v>
      </c>
    </row>
    <row r="94" spans="1:12" ht="36" customHeight="1" thickTop="1" thickBot="1" x14ac:dyDescent="0.25">
      <c r="A94" s="59" t="s">
        <v>241</v>
      </c>
      <c r="B94" s="60" t="s">
        <v>124</v>
      </c>
      <c r="C94" s="61" t="s">
        <v>596</v>
      </c>
      <c r="D94" s="61" t="s">
        <v>372</v>
      </c>
      <c r="E94" s="61" t="s">
        <v>372</v>
      </c>
      <c r="F94" s="61" t="s">
        <v>372</v>
      </c>
      <c r="G94" s="61" t="s">
        <v>372</v>
      </c>
      <c r="H94" s="61" t="s">
        <v>372</v>
      </c>
      <c r="I94" s="62" t="s">
        <v>597</v>
      </c>
      <c r="J94" s="62" t="s">
        <v>598</v>
      </c>
      <c r="K94" s="62" t="s">
        <v>599</v>
      </c>
      <c r="L94" s="65" t="s">
        <v>372</v>
      </c>
    </row>
    <row r="95" spans="1:12" ht="24" customHeight="1" thickTop="1" thickBot="1" x14ac:dyDescent="0.25">
      <c r="A95" s="59" t="s">
        <v>242</v>
      </c>
      <c r="B95" s="60" t="s">
        <v>244</v>
      </c>
      <c r="C95" s="61" t="s">
        <v>600</v>
      </c>
      <c r="D95" s="61" t="s">
        <v>372</v>
      </c>
      <c r="E95" s="61" t="s">
        <v>372</v>
      </c>
      <c r="F95" s="61" t="s">
        <v>372</v>
      </c>
      <c r="G95" s="61" t="s">
        <v>372</v>
      </c>
      <c r="H95" s="61" t="s">
        <v>372</v>
      </c>
      <c r="I95" s="61" t="s">
        <v>372</v>
      </c>
      <c r="J95" s="62" t="s">
        <v>601</v>
      </c>
      <c r="K95" s="62" t="s">
        <v>601</v>
      </c>
      <c r="L95" s="65" t="s">
        <v>372</v>
      </c>
    </row>
    <row r="96" spans="1:12" ht="36" customHeight="1" thickTop="1" thickBot="1" x14ac:dyDescent="0.25">
      <c r="A96" s="59" t="s">
        <v>242</v>
      </c>
      <c r="B96" s="60" t="s">
        <v>246</v>
      </c>
      <c r="C96" s="61" t="s">
        <v>602</v>
      </c>
      <c r="D96" s="61" t="s">
        <v>372</v>
      </c>
      <c r="E96" s="61" t="s">
        <v>372</v>
      </c>
      <c r="F96" s="61" t="s">
        <v>372</v>
      </c>
      <c r="G96" s="61" t="s">
        <v>372</v>
      </c>
      <c r="H96" s="61" t="s">
        <v>372</v>
      </c>
      <c r="I96" s="61" t="s">
        <v>372</v>
      </c>
      <c r="J96" s="62" t="s">
        <v>603</v>
      </c>
      <c r="K96" s="62" t="s">
        <v>603</v>
      </c>
      <c r="L96" s="65" t="s">
        <v>372</v>
      </c>
    </row>
    <row r="97" spans="1:12" ht="48" customHeight="1" thickTop="1" thickBot="1" x14ac:dyDescent="0.25">
      <c r="A97" s="59" t="s">
        <v>247</v>
      </c>
      <c r="B97" s="60" t="s">
        <v>249</v>
      </c>
      <c r="C97" s="61" t="s">
        <v>604</v>
      </c>
      <c r="D97" s="61" t="s">
        <v>372</v>
      </c>
      <c r="E97" s="61" t="s">
        <v>372</v>
      </c>
      <c r="F97" s="61" t="s">
        <v>372</v>
      </c>
      <c r="G97" s="61" t="s">
        <v>372</v>
      </c>
      <c r="H97" s="61" t="s">
        <v>372</v>
      </c>
      <c r="I97" s="61" t="s">
        <v>372</v>
      </c>
      <c r="J97" s="61" t="s">
        <v>372</v>
      </c>
      <c r="K97" s="62" t="s">
        <v>604</v>
      </c>
      <c r="L97" s="65" t="s">
        <v>372</v>
      </c>
    </row>
    <row r="98" spans="1:12" ht="24" customHeight="1" thickTop="1" thickBot="1" x14ac:dyDescent="0.25">
      <c r="A98" s="59" t="s">
        <v>250</v>
      </c>
      <c r="B98" s="60" t="s">
        <v>252</v>
      </c>
      <c r="C98" s="61" t="s">
        <v>605</v>
      </c>
      <c r="D98" s="61" t="s">
        <v>372</v>
      </c>
      <c r="E98" s="61" t="s">
        <v>372</v>
      </c>
      <c r="F98" s="61" t="s">
        <v>372</v>
      </c>
      <c r="G98" s="61" t="s">
        <v>372</v>
      </c>
      <c r="H98" s="61" t="s">
        <v>372</v>
      </c>
      <c r="I98" s="61" t="s">
        <v>372</v>
      </c>
      <c r="J98" s="61" t="s">
        <v>372</v>
      </c>
      <c r="K98" s="62" t="s">
        <v>606</v>
      </c>
      <c r="L98" s="63" t="s">
        <v>606</v>
      </c>
    </row>
    <row r="99" spans="1:12" ht="36" customHeight="1" thickTop="1" thickBot="1" x14ac:dyDescent="0.25">
      <c r="A99" s="59" t="s">
        <v>253</v>
      </c>
      <c r="B99" s="60" t="s">
        <v>255</v>
      </c>
      <c r="C99" s="61" t="s">
        <v>607</v>
      </c>
      <c r="D99" s="61" t="s">
        <v>372</v>
      </c>
      <c r="E99" s="61" t="s">
        <v>372</v>
      </c>
      <c r="F99" s="61" t="s">
        <v>372</v>
      </c>
      <c r="G99" s="61" t="s">
        <v>372</v>
      </c>
      <c r="H99" s="61" t="s">
        <v>372</v>
      </c>
      <c r="I99" s="61" t="s">
        <v>372</v>
      </c>
      <c r="J99" s="61" t="s">
        <v>372</v>
      </c>
      <c r="K99" s="62" t="s">
        <v>607</v>
      </c>
      <c r="L99" s="65" t="s">
        <v>372</v>
      </c>
    </row>
    <row r="100" spans="1:12" ht="36" customHeight="1" thickTop="1" thickBot="1" x14ac:dyDescent="0.25">
      <c r="A100" s="59" t="s">
        <v>256</v>
      </c>
      <c r="B100" s="60" t="s">
        <v>258</v>
      </c>
      <c r="C100" s="61" t="s">
        <v>608</v>
      </c>
      <c r="D100" s="61" t="s">
        <v>372</v>
      </c>
      <c r="E100" s="61" t="s">
        <v>372</v>
      </c>
      <c r="F100" s="61" t="s">
        <v>372</v>
      </c>
      <c r="G100" s="61" t="s">
        <v>372</v>
      </c>
      <c r="H100" s="61" t="s">
        <v>372</v>
      </c>
      <c r="I100" s="61" t="s">
        <v>372</v>
      </c>
      <c r="J100" s="62" t="s">
        <v>608</v>
      </c>
      <c r="K100" s="61" t="s">
        <v>372</v>
      </c>
      <c r="L100" s="65" t="s">
        <v>372</v>
      </c>
    </row>
    <row r="101" spans="1:12" ht="24" customHeight="1" thickTop="1" thickBot="1" x14ac:dyDescent="0.25">
      <c r="A101" s="59" t="s">
        <v>259</v>
      </c>
      <c r="B101" s="60" t="s">
        <v>130</v>
      </c>
      <c r="C101" s="61" t="s">
        <v>609</v>
      </c>
      <c r="D101" s="61" t="s">
        <v>372</v>
      </c>
      <c r="E101" s="61" t="s">
        <v>372</v>
      </c>
      <c r="F101" s="61" t="s">
        <v>372</v>
      </c>
      <c r="G101" s="61" t="s">
        <v>372</v>
      </c>
      <c r="H101" s="61" t="s">
        <v>372</v>
      </c>
      <c r="I101" s="61" t="s">
        <v>372</v>
      </c>
      <c r="J101" s="62" t="s">
        <v>610</v>
      </c>
      <c r="K101" s="62" t="s">
        <v>610</v>
      </c>
      <c r="L101" s="65" t="s">
        <v>372</v>
      </c>
    </row>
    <row r="102" spans="1:12" ht="24" customHeight="1" thickTop="1" thickBot="1" x14ac:dyDescent="0.25">
      <c r="A102" s="59" t="s">
        <v>260</v>
      </c>
      <c r="B102" s="60" t="s">
        <v>262</v>
      </c>
      <c r="C102" s="61" t="s">
        <v>611</v>
      </c>
      <c r="D102" s="61" t="s">
        <v>372</v>
      </c>
      <c r="E102" s="61" t="s">
        <v>372</v>
      </c>
      <c r="F102" s="61" t="s">
        <v>372</v>
      </c>
      <c r="G102" s="61" t="s">
        <v>372</v>
      </c>
      <c r="H102" s="61" t="s">
        <v>372</v>
      </c>
      <c r="I102" s="61" t="s">
        <v>372</v>
      </c>
      <c r="J102" s="61" t="s">
        <v>372</v>
      </c>
      <c r="K102" s="62" t="s">
        <v>611</v>
      </c>
      <c r="L102" s="65" t="s">
        <v>372</v>
      </c>
    </row>
    <row r="103" spans="1:12" ht="24" customHeight="1" thickTop="1" thickBot="1" x14ac:dyDescent="0.25">
      <c r="A103" s="54" t="s">
        <v>263</v>
      </c>
      <c r="B103" s="55" t="s">
        <v>264</v>
      </c>
      <c r="C103" s="56" t="s">
        <v>612</v>
      </c>
      <c r="D103" s="56" t="s">
        <v>372</v>
      </c>
      <c r="E103" s="56" t="s">
        <v>372</v>
      </c>
      <c r="F103" s="56" t="s">
        <v>372</v>
      </c>
      <c r="G103" s="56" t="s">
        <v>372</v>
      </c>
      <c r="H103" s="56" t="s">
        <v>372</v>
      </c>
      <c r="I103" s="56" t="s">
        <v>372</v>
      </c>
      <c r="J103" s="56" t="s">
        <v>372</v>
      </c>
      <c r="K103" s="56" t="s">
        <v>372</v>
      </c>
      <c r="L103" s="58" t="s">
        <v>612</v>
      </c>
    </row>
    <row r="104" spans="1:12" ht="24" customHeight="1" thickTop="1" thickBot="1" x14ac:dyDescent="0.25">
      <c r="A104" s="59" t="s">
        <v>265</v>
      </c>
      <c r="B104" s="60" t="s">
        <v>267</v>
      </c>
      <c r="C104" s="61" t="s">
        <v>612</v>
      </c>
      <c r="D104" s="61" t="s">
        <v>372</v>
      </c>
      <c r="E104" s="61" t="s">
        <v>372</v>
      </c>
      <c r="F104" s="61" t="s">
        <v>372</v>
      </c>
      <c r="G104" s="61" t="s">
        <v>372</v>
      </c>
      <c r="H104" s="61" t="s">
        <v>372</v>
      </c>
      <c r="I104" s="61" t="s">
        <v>372</v>
      </c>
      <c r="J104" s="61" t="s">
        <v>372</v>
      </c>
      <c r="K104" s="61" t="s">
        <v>372</v>
      </c>
      <c r="L104" s="63" t="s">
        <v>612</v>
      </c>
    </row>
    <row r="105" spans="1:12" ht="24" customHeight="1" thickTop="1" thickBot="1" x14ac:dyDescent="0.25">
      <c r="A105" s="54" t="s">
        <v>268</v>
      </c>
      <c r="B105" s="55" t="s">
        <v>269</v>
      </c>
      <c r="C105" s="56" t="s">
        <v>613</v>
      </c>
      <c r="D105" s="56" t="s">
        <v>372</v>
      </c>
      <c r="E105" s="56" t="s">
        <v>372</v>
      </c>
      <c r="F105" s="57" t="s">
        <v>614</v>
      </c>
      <c r="G105" s="57" t="s">
        <v>614</v>
      </c>
      <c r="H105" s="57" t="s">
        <v>615</v>
      </c>
      <c r="I105" s="57" t="s">
        <v>616</v>
      </c>
      <c r="J105" s="57" t="s">
        <v>617</v>
      </c>
      <c r="K105" s="57" t="s">
        <v>618</v>
      </c>
      <c r="L105" s="64" t="s">
        <v>372</v>
      </c>
    </row>
    <row r="106" spans="1:12" ht="36" customHeight="1" thickTop="1" thickBot="1" x14ac:dyDescent="0.25">
      <c r="A106" s="59" t="s">
        <v>270</v>
      </c>
      <c r="B106" s="60" t="s">
        <v>86</v>
      </c>
      <c r="C106" s="61" t="s">
        <v>619</v>
      </c>
      <c r="D106" s="61" t="s">
        <v>372</v>
      </c>
      <c r="E106" s="61" t="s">
        <v>372</v>
      </c>
      <c r="F106" s="62" t="s">
        <v>620</v>
      </c>
      <c r="G106" s="62" t="s">
        <v>620</v>
      </c>
      <c r="H106" s="62" t="s">
        <v>620</v>
      </c>
      <c r="I106" s="62" t="s">
        <v>620</v>
      </c>
      <c r="J106" s="62" t="s">
        <v>620</v>
      </c>
      <c r="K106" s="61" t="s">
        <v>372</v>
      </c>
      <c r="L106" s="65" t="s">
        <v>372</v>
      </c>
    </row>
    <row r="107" spans="1:12" ht="24" customHeight="1" thickTop="1" thickBot="1" x14ac:dyDescent="0.25">
      <c r="A107" s="59" t="s">
        <v>271</v>
      </c>
      <c r="B107" s="60" t="s">
        <v>153</v>
      </c>
      <c r="C107" s="61" t="s">
        <v>621</v>
      </c>
      <c r="D107" s="61" t="s">
        <v>372</v>
      </c>
      <c r="E107" s="61" t="s">
        <v>372</v>
      </c>
      <c r="F107" s="61" t="s">
        <v>372</v>
      </c>
      <c r="G107" s="61" t="s">
        <v>372</v>
      </c>
      <c r="H107" s="61" t="s">
        <v>372</v>
      </c>
      <c r="I107" s="62" t="s">
        <v>622</v>
      </c>
      <c r="J107" s="62" t="s">
        <v>623</v>
      </c>
      <c r="K107" s="62" t="s">
        <v>622</v>
      </c>
      <c r="L107" s="65" t="s">
        <v>372</v>
      </c>
    </row>
    <row r="108" spans="1:12" ht="36" customHeight="1" thickTop="1" thickBot="1" x14ac:dyDescent="0.25">
      <c r="A108" s="59" t="s">
        <v>272</v>
      </c>
      <c r="B108" s="60" t="s">
        <v>274</v>
      </c>
      <c r="C108" s="61" t="s">
        <v>624</v>
      </c>
      <c r="D108" s="61" t="s">
        <v>372</v>
      </c>
      <c r="E108" s="61" t="s">
        <v>372</v>
      </c>
      <c r="F108" s="61" t="s">
        <v>372</v>
      </c>
      <c r="G108" s="61" t="s">
        <v>372</v>
      </c>
      <c r="H108" s="62" t="s">
        <v>625</v>
      </c>
      <c r="I108" s="62" t="s">
        <v>626</v>
      </c>
      <c r="J108" s="62" t="s">
        <v>625</v>
      </c>
      <c r="K108" s="61" t="s">
        <v>372</v>
      </c>
      <c r="L108" s="65" t="s">
        <v>372</v>
      </c>
    </row>
    <row r="109" spans="1:12" ht="24" customHeight="1" thickTop="1" thickBot="1" x14ac:dyDescent="0.25">
      <c r="A109" s="59" t="s">
        <v>275</v>
      </c>
      <c r="B109" s="60" t="s">
        <v>277</v>
      </c>
      <c r="C109" s="61" t="s">
        <v>627</v>
      </c>
      <c r="D109" s="61" t="s">
        <v>372</v>
      </c>
      <c r="E109" s="61" t="s">
        <v>372</v>
      </c>
      <c r="F109" s="61" t="s">
        <v>372</v>
      </c>
      <c r="G109" s="61" t="s">
        <v>372</v>
      </c>
      <c r="H109" s="61" t="s">
        <v>372</v>
      </c>
      <c r="I109" s="61" t="s">
        <v>372</v>
      </c>
      <c r="J109" s="62" t="s">
        <v>627</v>
      </c>
      <c r="K109" s="61" t="s">
        <v>372</v>
      </c>
      <c r="L109" s="65" t="s">
        <v>372</v>
      </c>
    </row>
    <row r="110" spans="1:12" ht="24" customHeight="1" thickTop="1" thickBot="1" x14ac:dyDescent="0.25">
      <c r="A110" s="54" t="s">
        <v>278</v>
      </c>
      <c r="B110" s="55" t="s">
        <v>279</v>
      </c>
      <c r="C110" s="56" t="s">
        <v>628</v>
      </c>
      <c r="D110" s="56" t="s">
        <v>372</v>
      </c>
      <c r="E110" s="56" t="s">
        <v>372</v>
      </c>
      <c r="F110" s="56" t="s">
        <v>372</v>
      </c>
      <c r="G110" s="57" t="s">
        <v>629</v>
      </c>
      <c r="H110" s="57" t="s">
        <v>630</v>
      </c>
      <c r="I110" s="57" t="s">
        <v>631</v>
      </c>
      <c r="J110" s="57" t="s">
        <v>632</v>
      </c>
      <c r="K110" s="57" t="s">
        <v>633</v>
      </c>
      <c r="L110" s="64" t="s">
        <v>372</v>
      </c>
    </row>
    <row r="111" spans="1:12" ht="36" customHeight="1" thickTop="1" thickBot="1" x14ac:dyDescent="0.25">
      <c r="A111" s="59" t="s">
        <v>280</v>
      </c>
      <c r="B111" s="60" t="s">
        <v>86</v>
      </c>
      <c r="C111" s="61" t="s">
        <v>634</v>
      </c>
      <c r="D111" s="61" t="s">
        <v>372</v>
      </c>
      <c r="E111" s="61" t="s">
        <v>372</v>
      </c>
      <c r="F111" s="61" t="s">
        <v>372</v>
      </c>
      <c r="G111" s="62" t="s">
        <v>635</v>
      </c>
      <c r="H111" s="62" t="s">
        <v>635</v>
      </c>
      <c r="I111" s="62" t="s">
        <v>636</v>
      </c>
      <c r="J111" s="62" t="s">
        <v>636</v>
      </c>
      <c r="K111" s="61" t="s">
        <v>372</v>
      </c>
      <c r="L111" s="65" t="s">
        <v>372</v>
      </c>
    </row>
    <row r="112" spans="1:12" ht="36" customHeight="1" thickTop="1" thickBot="1" x14ac:dyDescent="0.25">
      <c r="A112" s="59" t="s">
        <v>280</v>
      </c>
      <c r="B112" s="60" t="s">
        <v>282</v>
      </c>
      <c r="C112" s="61" t="s">
        <v>637</v>
      </c>
      <c r="D112" s="61" t="s">
        <v>372</v>
      </c>
      <c r="E112" s="61" t="s">
        <v>372</v>
      </c>
      <c r="F112" s="61" t="s">
        <v>372</v>
      </c>
      <c r="G112" s="61" t="s">
        <v>372</v>
      </c>
      <c r="H112" s="61" t="s">
        <v>372</v>
      </c>
      <c r="I112" s="61" t="s">
        <v>372</v>
      </c>
      <c r="J112" s="61" t="s">
        <v>372</v>
      </c>
      <c r="K112" s="62" t="s">
        <v>637</v>
      </c>
      <c r="L112" s="65" t="s">
        <v>372</v>
      </c>
    </row>
    <row r="113" spans="1:12" ht="24" customHeight="1" thickTop="1" thickBot="1" x14ac:dyDescent="0.25">
      <c r="A113" s="59" t="s">
        <v>283</v>
      </c>
      <c r="B113" s="60" t="s">
        <v>76</v>
      </c>
      <c r="C113" s="61" t="s">
        <v>638</v>
      </c>
      <c r="D113" s="61" t="s">
        <v>372</v>
      </c>
      <c r="E113" s="61" t="s">
        <v>372</v>
      </c>
      <c r="F113" s="61" t="s">
        <v>372</v>
      </c>
      <c r="G113" s="61" t="s">
        <v>372</v>
      </c>
      <c r="H113" s="61" t="s">
        <v>372</v>
      </c>
      <c r="I113" s="62" t="s">
        <v>639</v>
      </c>
      <c r="J113" s="62" t="s">
        <v>639</v>
      </c>
      <c r="K113" s="61" t="s">
        <v>372</v>
      </c>
      <c r="L113" s="65" t="s">
        <v>372</v>
      </c>
    </row>
    <row r="114" spans="1:12" ht="24" customHeight="1" thickTop="1" thickBot="1" x14ac:dyDescent="0.25">
      <c r="A114" s="59" t="s">
        <v>284</v>
      </c>
      <c r="B114" s="60" t="s">
        <v>237</v>
      </c>
      <c r="C114" s="61" t="s">
        <v>640</v>
      </c>
      <c r="D114" s="61" t="s">
        <v>372</v>
      </c>
      <c r="E114" s="61" t="s">
        <v>372</v>
      </c>
      <c r="F114" s="61" t="s">
        <v>372</v>
      </c>
      <c r="G114" s="61" t="s">
        <v>372</v>
      </c>
      <c r="H114" s="62" t="s">
        <v>641</v>
      </c>
      <c r="I114" s="62" t="s">
        <v>641</v>
      </c>
      <c r="J114" s="62" t="s">
        <v>642</v>
      </c>
      <c r="K114" s="61" t="s">
        <v>372</v>
      </c>
      <c r="L114" s="65" t="s">
        <v>372</v>
      </c>
    </row>
    <row r="115" spans="1:12" ht="24" customHeight="1" thickTop="1" thickBot="1" x14ac:dyDescent="0.25">
      <c r="A115" s="59" t="s">
        <v>285</v>
      </c>
      <c r="B115" s="60" t="s">
        <v>234</v>
      </c>
      <c r="C115" s="61" t="s">
        <v>643</v>
      </c>
      <c r="D115" s="61" t="s">
        <v>372</v>
      </c>
      <c r="E115" s="61" t="s">
        <v>372</v>
      </c>
      <c r="F115" s="61" t="s">
        <v>372</v>
      </c>
      <c r="G115" s="61" t="s">
        <v>372</v>
      </c>
      <c r="H115" s="61" t="s">
        <v>372</v>
      </c>
      <c r="I115" s="62" t="s">
        <v>644</v>
      </c>
      <c r="J115" s="62" t="s">
        <v>644</v>
      </c>
      <c r="K115" s="61" t="s">
        <v>372</v>
      </c>
      <c r="L115" s="65" t="s">
        <v>372</v>
      </c>
    </row>
    <row r="116" spans="1:12" ht="24" customHeight="1" thickTop="1" thickBot="1" x14ac:dyDescent="0.25">
      <c r="A116" s="59" t="s">
        <v>286</v>
      </c>
      <c r="B116" s="60" t="s">
        <v>201</v>
      </c>
      <c r="C116" s="61" t="s">
        <v>645</v>
      </c>
      <c r="D116" s="61" t="s">
        <v>372</v>
      </c>
      <c r="E116" s="61" t="s">
        <v>372</v>
      </c>
      <c r="F116" s="61" t="s">
        <v>372</v>
      </c>
      <c r="G116" s="61" t="s">
        <v>372</v>
      </c>
      <c r="H116" s="61" t="s">
        <v>372</v>
      </c>
      <c r="I116" s="61" t="s">
        <v>372</v>
      </c>
      <c r="J116" s="61" t="s">
        <v>372</v>
      </c>
      <c r="K116" s="62" t="s">
        <v>645</v>
      </c>
      <c r="L116" s="65" t="s">
        <v>372</v>
      </c>
    </row>
    <row r="117" spans="1:12" ht="48" customHeight="1" thickTop="1" thickBot="1" x14ac:dyDescent="0.25">
      <c r="A117" s="59" t="s">
        <v>287</v>
      </c>
      <c r="B117" s="60" t="s">
        <v>289</v>
      </c>
      <c r="C117" s="61" t="s">
        <v>646</v>
      </c>
      <c r="D117" s="61" t="s">
        <v>372</v>
      </c>
      <c r="E117" s="61" t="s">
        <v>372</v>
      </c>
      <c r="F117" s="61" t="s">
        <v>372</v>
      </c>
      <c r="G117" s="61" t="s">
        <v>372</v>
      </c>
      <c r="H117" s="61" t="s">
        <v>372</v>
      </c>
      <c r="I117" s="61" t="s">
        <v>372</v>
      </c>
      <c r="J117" s="61" t="s">
        <v>372</v>
      </c>
      <c r="K117" s="62" t="s">
        <v>646</v>
      </c>
      <c r="L117" s="65" t="s">
        <v>372</v>
      </c>
    </row>
    <row r="118" spans="1:12" ht="24" customHeight="1" thickTop="1" thickBot="1" x14ac:dyDescent="0.25">
      <c r="A118" s="54" t="s">
        <v>290</v>
      </c>
      <c r="B118" s="55" t="s">
        <v>291</v>
      </c>
      <c r="C118" s="56" t="s">
        <v>647</v>
      </c>
      <c r="D118" s="57" t="s">
        <v>648</v>
      </c>
      <c r="E118" s="57" t="s">
        <v>648</v>
      </c>
      <c r="F118" s="57" t="s">
        <v>649</v>
      </c>
      <c r="G118" s="57" t="s">
        <v>649</v>
      </c>
      <c r="H118" s="57" t="s">
        <v>650</v>
      </c>
      <c r="I118" s="56" t="s">
        <v>372</v>
      </c>
      <c r="J118" s="56" t="s">
        <v>372</v>
      </c>
      <c r="K118" s="56" t="s">
        <v>372</v>
      </c>
      <c r="L118" s="64" t="s">
        <v>372</v>
      </c>
    </row>
    <row r="119" spans="1:12" ht="48" customHeight="1" thickTop="1" thickBot="1" x14ac:dyDescent="0.25">
      <c r="A119" s="59" t="s">
        <v>292</v>
      </c>
      <c r="B119" s="60" t="s">
        <v>294</v>
      </c>
      <c r="C119" s="61" t="s">
        <v>651</v>
      </c>
      <c r="D119" s="62" t="s">
        <v>652</v>
      </c>
      <c r="E119" s="62" t="s">
        <v>652</v>
      </c>
      <c r="F119" s="62" t="s">
        <v>653</v>
      </c>
      <c r="G119" s="62" t="s">
        <v>653</v>
      </c>
      <c r="H119" s="61" t="s">
        <v>372</v>
      </c>
      <c r="I119" s="61" t="s">
        <v>372</v>
      </c>
      <c r="J119" s="61" t="s">
        <v>372</v>
      </c>
      <c r="K119" s="61" t="s">
        <v>372</v>
      </c>
      <c r="L119" s="65" t="s">
        <v>372</v>
      </c>
    </row>
    <row r="120" spans="1:12" ht="24" customHeight="1" thickTop="1" thickBot="1" x14ac:dyDescent="0.25">
      <c r="A120" s="59" t="s">
        <v>295</v>
      </c>
      <c r="B120" s="60" t="s">
        <v>141</v>
      </c>
      <c r="C120" s="61" t="s">
        <v>654</v>
      </c>
      <c r="D120" s="61" t="s">
        <v>372</v>
      </c>
      <c r="E120" s="61" t="s">
        <v>372</v>
      </c>
      <c r="F120" s="61" t="s">
        <v>372</v>
      </c>
      <c r="G120" s="61" t="s">
        <v>372</v>
      </c>
      <c r="H120" s="62" t="s">
        <v>654</v>
      </c>
      <c r="I120" s="61" t="s">
        <v>372</v>
      </c>
      <c r="J120" s="61" t="s">
        <v>372</v>
      </c>
      <c r="K120" s="61" t="s">
        <v>372</v>
      </c>
      <c r="L120" s="65" t="s">
        <v>372</v>
      </c>
    </row>
    <row r="121" spans="1:12" ht="24" customHeight="1" thickTop="1" thickBot="1" x14ac:dyDescent="0.25">
      <c r="A121" s="59" t="s">
        <v>296</v>
      </c>
      <c r="B121" s="60" t="s">
        <v>201</v>
      </c>
      <c r="C121" s="61" t="s">
        <v>655</v>
      </c>
      <c r="D121" s="61" t="s">
        <v>372</v>
      </c>
      <c r="E121" s="61" t="s">
        <v>372</v>
      </c>
      <c r="F121" s="61" t="s">
        <v>372</v>
      </c>
      <c r="G121" s="61" t="s">
        <v>372</v>
      </c>
      <c r="H121" s="62" t="s">
        <v>655</v>
      </c>
      <c r="I121" s="61" t="s">
        <v>372</v>
      </c>
      <c r="J121" s="61" t="s">
        <v>372</v>
      </c>
      <c r="K121" s="61" t="s">
        <v>372</v>
      </c>
      <c r="L121" s="65" t="s">
        <v>372</v>
      </c>
    </row>
    <row r="122" spans="1:12" ht="24" customHeight="1" thickTop="1" thickBot="1" x14ac:dyDescent="0.25">
      <c r="A122" s="59" t="s">
        <v>297</v>
      </c>
      <c r="B122" s="60" t="s">
        <v>78</v>
      </c>
      <c r="C122" s="61" t="s">
        <v>656</v>
      </c>
      <c r="D122" s="61" t="s">
        <v>372</v>
      </c>
      <c r="E122" s="61" t="s">
        <v>372</v>
      </c>
      <c r="F122" s="61" t="s">
        <v>372</v>
      </c>
      <c r="G122" s="61" t="s">
        <v>372</v>
      </c>
      <c r="H122" s="62" t="s">
        <v>656</v>
      </c>
      <c r="I122" s="61" t="s">
        <v>372</v>
      </c>
      <c r="J122" s="61" t="s">
        <v>372</v>
      </c>
      <c r="K122" s="61" t="s">
        <v>372</v>
      </c>
      <c r="L122" s="65" t="s">
        <v>372</v>
      </c>
    </row>
    <row r="123" spans="1:12" ht="48" customHeight="1" thickTop="1" thickBot="1" x14ac:dyDescent="0.25">
      <c r="A123" s="59" t="s">
        <v>298</v>
      </c>
      <c r="B123" s="60" t="s">
        <v>300</v>
      </c>
      <c r="C123" s="61" t="s">
        <v>657</v>
      </c>
      <c r="D123" s="61" t="s">
        <v>372</v>
      </c>
      <c r="E123" s="61" t="s">
        <v>372</v>
      </c>
      <c r="F123" s="61" t="s">
        <v>372</v>
      </c>
      <c r="G123" s="61" t="s">
        <v>372</v>
      </c>
      <c r="H123" s="62" t="s">
        <v>657</v>
      </c>
      <c r="I123" s="61" t="s">
        <v>372</v>
      </c>
      <c r="J123" s="61" t="s">
        <v>372</v>
      </c>
      <c r="K123" s="61" t="s">
        <v>372</v>
      </c>
      <c r="L123" s="65" t="s">
        <v>372</v>
      </c>
    </row>
    <row r="124" spans="1:12" ht="24" customHeight="1" thickTop="1" thickBot="1" x14ac:dyDescent="0.25">
      <c r="A124" s="54" t="s">
        <v>301</v>
      </c>
      <c r="B124" s="55" t="s">
        <v>302</v>
      </c>
      <c r="C124" s="56" t="s">
        <v>658</v>
      </c>
      <c r="D124" s="56" t="s">
        <v>372</v>
      </c>
      <c r="E124" s="56" t="s">
        <v>372</v>
      </c>
      <c r="F124" s="56" t="s">
        <v>372</v>
      </c>
      <c r="G124" s="56" t="s">
        <v>372</v>
      </c>
      <c r="H124" s="56" t="s">
        <v>372</v>
      </c>
      <c r="I124" s="57" t="s">
        <v>659</v>
      </c>
      <c r="J124" s="57" t="s">
        <v>660</v>
      </c>
      <c r="K124" s="57" t="s">
        <v>661</v>
      </c>
      <c r="L124" s="58" t="s">
        <v>662</v>
      </c>
    </row>
    <row r="125" spans="1:12" ht="36" customHeight="1" thickTop="1" thickBot="1" x14ac:dyDescent="0.25">
      <c r="A125" s="59" t="s">
        <v>303</v>
      </c>
      <c r="B125" s="60" t="s">
        <v>108</v>
      </c>
      <c r="C125" s="61" t="s">
        <v>663</v>
      </c>
      <c r="D125" s="61" t="s">
        <v>372</v>
      </c>
      <c r="E125" s="61" t="s">
        <v>372</v>
      </c>
      <c r="F125" s="61" t="s">
        <v>372</v>
      </c>
      <c r="G125" s="61" t="s">
        <v>372</v>
      </c>
      <c r="H125" s="61" t="s">
        <v>372</v>
      </c>
      <c r="I125" s="62" t="s">
        <v>664</v>
      </c>
      <c r="J125" s="62" t="s">
        <v>665</v>
      </c>
      <c r="K125" s="62" t="s">
        <v>665</v>
      </c>
      <c r="L125" s="65" t="s">
        <v>372</v>
      </c>
    </row>
    <row r="126" spans="1:12" ht="48" customHeight="1" thickTop="1" thickBot="1" x14ac:dyDescent="0.25">
      <c r="A126" s="59" t="s">
        <v>304</v>
      </c>
      <c r="B126" s="60" t="s">
        <v>113</v>
      </c>
      <c r="C126" s="61" t="s">
        <v>666</v>
      </c>
      <c r="D126" s="61" t="s">
        <v>372</v>
      </c>
      <c r="E126" s="61" t="s">
        <v>372</v>
      </c>
      <c r="F126" s="61" t="s">
        <v>372</v>
      </c>
      <c r="G126" s="61" t="s">
        <v>372</v>
      </c>
      <c r="H126" s="61" t="s">
        <v>372</v>
      </c>
      <c r="I126" s="62" t="s">
        <v>667</v>
      </c>
      <c r="J126" s="62" t="s">
        <v>668</v>
      </c>
      <c r="K126" s="62" t="s">
        <v>668</v>
      </c>
      <c r="L126" s="65" t="s">
        <v>372</v>
      </c>
    </row>
    <row r="127" spans="1:12" ht="36" customHeight="1" thickTop="1" thickBot="1" x14ac:dyDescent="0.25">
      <c r="A127" s="59" t="s">
        <v>305</v>
      </c>
      <c r="B127" s="60" t="s">
        <v>307</v>
      </c>
      <c r="C127" s="61" t="s">
        <v>669</v>
      </c>
      <c r="D127" s="61" t="s">
        <v>372</v>
      </c>
      <c r="E127" s="61" t="s">
        <v>372</v>
      </c>
      <c r="F127" s="61" t="s">
        <v>372</v>
      </c>
      <c r="G127" s="61" t="s">
        <v>372</v>
      </c>
      <c r="H127" s="61" t="s">
        <v>372</v>
      </c>
      <c r="I127" s="61" t="s">
        <v>372</v>
      </c>
      <c r="J127" s="61" t="s">
        <v>372</v>
      </c>
      <c r="K127" s="61" t="s">
        <v>372</v>
      </c>
      <c r="L127" s="63" t="s">
        <v>669</v>
      </c>
    </row>
    <row r="128" spans="1:12" ht="36" customHeight="1" thickTop="1" thickBot="1" x14ac:dyDescent="0.25">
      <c r="A128" s="59" t="s">
        <v>305</v>
      </c>
      <c r="B128" s="60" t="s">
        <v>309</v>
      </c>
      <c r="C128" s="61" t="s">
        <v>670</v>
      </c>
      <c r="D128" s="61" t="s">
        <v>372</v>
      </c>
      <c r="E128" s="61" t="s">
        <v>372</v>
      </c>
      <c r="F128" s="61" t="s">
        <v>372</v>
      </c>
      <c r="G128" s="61" t="s">
        <v>372</v>
      </c>
      <c r="H128" s="61" t="s">
        <v>372</v>
      </c>
      <c r="I128" s="61" t="s">
        <v>372</v>
      </c>
      <c r="J128" s="62" t="s">
        <v>670</v>
      </c>
      <c r="K128" s="61" t="s">
        <v>372</v>
      </c>
      <c r="L128" s="65" t="s">
        <v>372</v>
      </c>
    </row>
    <row r="129" spans="1:12" ht="24" customHeight="1" thickTop="1" thickBot="1" x14ac:dyDescent="0.25">
      <c r="A129" s="59" t="s">
        <v>310</v>
      </c>
      <c r="B129" s="60" t="s">
        <v>312</v>
      </c>
      <c r="C129" s="61" t="s">
        <v>671</v>
      </c>
      <c r="D129" s="61" t="s">
        <v>372</v>
      </c>
      <c r="E129" s="61" t="s">
        <v>372</v>
      </c>
      <c r="F129" s="61" t="s">
        <v>372</v>
      </c>
      <c r="G129" s="61" t="s">
        <v>372</v>
      </c>
      <c r="H129" s="61" t="s">
        <v>372</v>
      </c>
      <c r="I129" s="62" t="s">
        <v>671</v>
      </c>
      <c r="J129" s="61" t="s">
        <v>372</v>
      </c>
      <c r="K129" s="61" t="s">
        <v>372</v>
      </c>
      <c r="L129" s="65" t="s">
        <v>372</v>
      </c>
    </row>
    <row r="130" spans="1:12" ht="36" customHeight="1" thickTop="1" thickBot="1" x14ac:dyDescent="0.25">
      <c r="A130" s="59" t="s">
        <v>313</v>
      </c>
      <c r="B130" s="60" t="s">
        <v>315</v>
      </c>
      <c r="C130" s="61" t="s">
        <v>672</v>
      </c>
      <c r="D130" s="61" t="s">
        <v>372</v>
      </c>
      <c r="E130" s="61" t="s">
        <v>372</v>
      </c>
      <c r="F130" s="61" t="s">
        <v>372</v>
      </c>
      <c r="G130" s="61" t="s">
        <v>372</v>
      </c>
      <c r="H130" s="61" t="s">
        <v>372</v>
      </c>
      <c r="I130" s="62" t="s">
        <v>673</v>
      </c>
      <c r="J130" s="62" t="s">
        <v>674</v>
      </c>
      <c r="K130" s="62" t="s">
        <v>674</v>
      </c>
      <c r="L130" s="65" t="s">
        <v>372</v>
      </c>
    </row>
    <row r="131" spans="1:12" ht="36" customHeight="1" thickTop="1" thickBot="1" x14ac:dyDescent="0.25">
      <c r="A131" s="59" t="s">
        <v>313</v>
      </c>
      <c r="B131" s="60" t="s">
        <v>317</v>
      </c>
      <c r="C131" s="61" t="s">
        <v>675</v>
      </c>
      <c r="D131" s="61" t="s">
        <v>372</v>
      </c>
      <c r="E131" s="61" t="s">
        <v>372</v>
      </c>
      <c r="F131" s="61" t="s">
        <v>372</v>
      </c>
      <c r="G131" s="61" t="s">
        <v>372</v>
      </c>
      <c r="H131" s="61" t="s">
        <v>372</v>
      </c>
      <c r="I131" s="62" t="s">
        <v>675</v>
      </c>
      <c r="J131" s="61" t="s">
        <v>372</v>
      </c>
      <c r="K131" s="61" t="s">
        <v>372</v>
      </c>
      <c r="L131" s="65" t="s">
        <v>372</v>
      </c>
    </row>
    <row r="132" spans="1:12" ht="24" customHeight="1" thickTop="1" thickBot="1" x14ac:dyDescent="0.25">
      <c r="A132" s="59" t="s">
        <v>318</v>
      </c>
      <c r="B132" s="60" t="s">
        <v>201</v>
      </c>
      <c r="C132" s="61" t="s">
        <v>676</v>
      </c>
      <c r="D132" s="61" t="s">
        <v>372</v>
      </c>
      <c r="E132" s="61" t="s">
        <v>372</v>
      </c>
      <c r="F132" s="61" t="s">
        <v>372</v>
      </c>
      <c r="G132" s="61" t="s">
        <v>372</v>
      </c>
      <c r="H132" s="61" t="s">
        <v>372</v>
      </c>
      <c r="I132" s="61" t="s">
        <v>372</v>
      </c>
      <c r="J132" s="61" t="s">
        <v>372</v>
      </c>
      <c r="K132" s="61" t="s">
        <v>372</v>
      </c>
      <c r="L132" s="63" t="s">
        <v>676</v>
      </c>
    </row>
    <row r="133" spans="1:12" ht="72" customHeight="1" thickTop="1" thickBot="1" x14ac:dyDescent="0.25">
      <c r="A133" s="59" t="s">
        <v>319</v>
      </c>
      <c r="B133" s="60" t="s">
        <v>321</v>
      </c>
      <c r="C133" s="61" t="s">
        <v>677</v>
      </c>
      <c r="D133" s="61" t="s">
        <v>372</v>
      </c>
      <c r="E133" s="61" t="s">
        <v>372</v>
      </c>
      <c r="F133" s="61" t="s">
        <v>372</v>
      </c>
      <c r="G133" s="61" t="s">
        <v>372</v>
      </c>
      <c r="H133" s="61" t="s">
        <v>372</v>
      </c>
      <c r="I133" s="61" t="s">
        <v>372</v>
      </c>
      <c r="J133" s="62" t="s">
        <v>678</v>
      </c>
      <c r="K133" s="62" t="s">
        <v>678</v>
      </c>
      <c r="L133" s="65" t="s">
        <v>372</v>
      </c>
    </row>
    <row r="134" spans="1:12" ht="24" customHeight="1" thickTop="1" thickBot="1" x14ac:dyDescent="0.25">
      <c r="A134" s="59" t="s">
        <v>319</v>
      </c>
      <c r="B134" s="60" t="s">
        <v>206</v>
      </c>
      <c r="C134" s="61" t="s">
        <v>679</v>
      </c>
      <c r="D134" s="61" t="s">
        <v>372</v>
      </c>
      <c r="E134" s="61" t="s">
        <v>372</v>
      </c>
      <c r="F134" s="61" t="s">
        <v>372</v>
      </c>
      <c r="G134" s="61" t="s">
        <v>372</v>
      </c>
      <c r="H134" s="61" t="s">
        <v>372</v>
      </c>
      <c r="I134" s="61" t="s">
        <v>372</v>
      </c>
      <c r="J134" s="61" t="s">
        <v>372</v>
      </c>
      <c r="K134" s="61" t="s">
        <v>372</v>
      </c>
      <c r="L134" s="63" t="s">
        <v>679</v>
      </c>
    </row>
    <row r="135" spans="1:12" ht="48" customHeight="1" thickTop="1" thickBot="1" x14ac:dyDescent="0.25">
      <c r="A135" s="59" t="s">
        <v>322</v>
      </c>
      <c r="B135" s="60" t="s">
        <v>324</v>
      </c>
      <c r="C135" s="61" t="s">
        <v>680</v>
      </c>
      <c r="D135" s="61" t="s">
        <v>372</v>
      </c>
      <c r="E135" s="61" t="s">
        <v>372</v>
      </c>
      <c r="F135" s="61" t="s">
        <v>372</v>
      </c>
      <c r="G135" s="61" t="s">
        <v>372</v>
      </c>
      <c r="H135" s="61" t="s">
        <v>372</v>
      </c>
      <c r="I135" s="62" t="s">
        <v>681</v>
      </c>
      <c r="J135" s="62" t="s">
        <v>682</v>
      </c>
      <c r="K135" s="62" t="s">
        <v>682</v>
      </c>
      <c r="L135" s="65" t="s">
        <v>372</v>
      </c>
    </row>
    <row r="136" spans="1:12" ht="24" customHeight="1" thickTop="1" thickBot="1" x14ac:dyDescent="0.25">
      <c r="A136" s="59" t="s">
        <v>325</v>
      </c>
      <c r="B136" s="60" t="s">
        <v>327</v>
      </c>
      <c r="C136" s="61" t="s">
        <v>683</v>
      </c>
      <c r="D136" s="61" t="s">
        <v>372</v>
      </c>
      <c r="E136" s="61" t="s">
        <v>372</v>
      </c>
      <c r="F136" s="61" t="s">
        <v>372</v>
      </c>
      <c r="G136" s="61" t="s">
        <v>372</v>
      </c>
      <c r="H136" s="61" t="s">
        <v>372</v>
      </c>
      <c r="I136" s="62" t="s">
        <v>684</v>
      </c>
      <c r="J136" s="62" t="s">
        <v>684</v>
      </c>
      <c r="K136" s="61" t="s">
        <v>372</v>
      </c>
      <c r="L136" s="65" t="s">
        <v>372</v>
      </c>
    </row>
    <row r="137" spans="1:12" ht="36" customHeight="1" thickTop="1" thickBot="1" x14ac:dyDescent="0.25">
      <c r="A137" s="59" t="s">
        <v>328</v>
      </c>
      <c r="B137" s="60" t="s">
        <v>330</v>
      </c>
      <c r="C137" s="61" t="s">
        <v>685</v>
      </c>
      <c r="D137" s="61" t="s">
        <v>372</v>
      </c>
      <c r="E137" s="61" t="s">
        <v>372</v>
      </c>
      <c r="F137" s="61" t="s">
        <v>372</v>
      </c>
      <c r="G137" s="61" t="s">
        <v>372</v>
      </c>
      <c r="H137" s="61" t="s">
        <v>372</v>
      </c>
      <c r="I137" s="61" t="s">
        <v>372</v>
      </c>
      <c r="J137" s="62" t="s">
        <v>686</v>
      </c>
      <c r="K137" s="62" t="s">
        <v>686</v>
      </c>
      <c r="L137" s="65" t="s">
        <v>372</v>
      </c>
    </row>
    <row r="138" spans="1:12" ht="24" customHeight="1" thickTop="1" thickBot="1" x14ac:dyDescent="0.25">
      <c r="A138" s="59" t="s">
        <v>331</v>
      </c>
      <c r="B138" s="60" t="s">
        <v>153</v>
      </c>
      <c r="C138" s="61" t="s">
        <v>687</v>
      </c>
      <c r="D138" s="61" t="s">
        <v>372</v>
      </c>
      <c r="E138" s="61" t="s">
        <v>372</v>
      </c>
      <c r="F138" s="61" t="s">
        <v>372</v>
      </c>
      <c r="G138" s="61" t="s">
        <v>372</v>
      </c>
      <c r="H138" s="61" t="s">
        <v>372</v>
      </c>
      <c r="I138" s="61" t="s">
        <v>372</v>
      </c>
      <c r="J138" s="61" t="s">
        <v>372</v>
      </c>
      <c r="K138" s="62" t="s">
        <v>687</v>
      </c>
      <c r="L138" s="65" t="s">
        <v>372</v>
      </c>
    </row>
    <row r="139" spans="1:12" ht="24" customHeight="1" thickTop="1" thickBot="1" x14ac:dyDescent="0.25">
      <c r="A139" s="59" t="s">
        <v>332</v>
      </c>
      <c r="B139" s="60" t="s">
        <v>262</v>
      </c>
      <c r="C139" s="61" t="s">
        <v>688</v>
      </c>
      <c r="D139" s="61" t="s">
        <v>372</v>
      </c>
      <c r="E139" s="61" t="s">
        <v>372</v>
      </c>
      <c r="F139" s="61" t="s">
        <v>372</v>
      </c>
      <c r="G139" s="61" t="s">
        <v>372</v>
      </c>
      <c r="H139" s="61" t="s">
        <v>372</v>
      </c>
      <c r="I139" s="61" t="s">
        <v>372</v>
      </c>
      <c r="J139" s="61" t="s">
        <v>372</v>
      </c>
      <c r="K139" s="61" t="s">
        <v>372</v>
      </c>
      <c r="L139" s="63" t="s">
        <v>688</v>
      </c>
    </row>
    <row r="140" spans="1:12" ht="24" customHeight="1" thickTop="1" thickBot="1" x14ac:dyDescent="0.25">
      <c r="A140" s="59" t="s">
        <v>333</v>
      </c>
      <c r="B140" s="60" t="s">
        <v>335</v>
      </c>
      <c r="C140" s="61" t="s">
        <v>689</v>
      </c>
      <c r="D140" s="61" t="s">
        <v>372</v>
      </c>
      <c r="E140" s="61" t="s">
        <v>372</v>
      </c>
      <c r="F140" s="61" t="s">
        <v>372</v>
      </c>
      <c r="G140" s="61" t="s">
        <v>372</v>
      </c>
      <c r="H140" s="61" t="s">
        <v>372</v>
      </c>
      <c r="I140" s="61" t="s">
        <v>372</v>
      </c>
      <c r="J140" s="61" t="s">
        <v>372</v>
      </c>
      <c r="K140" s="61" t="s">
        <v>372</v>
      </c>
      <c r="L140" s="63" t="s">
        <v>689</v>
      </c>
    </row>
    <row r="141" spans="1:12" ht="24" customHeight="1" thickTop="1" thickBot="1" x14ac:dyDescent="0.25">
      <c r="A141" s="54" t="s">
        <v>336</v>
      </c>
      <c r="B141" s="55" t="s">
        <v>337</v>
      </c>
      <c r="C141" s="56" t="s">
        <v>690</v>
      </c>
      <c r="D141" s="56" t="s">
        <v>372</v>
      </c>
      <c r="E141" s="56" t="s">
        <v>372</v>
      </c>
      <c r="F141" s="56" t="s">
        <v>372</v>
      </c>
      <c r="G141" s="56" t="s">
        <v>372</v>
      </c>
      <c r="H141" s="56" t="s">
        <v>372</v>
      </c>
      <c r="I141" s="56" t="s">
        <v>372</v>
      </c>
      <c r="J141" s="56" t="s">
        <v>372</v>
      </c>
      <c r="K141" s="56" t="s">
        <v>372</v>
      </c>
      <c r="L141" s="58" t="s">
        <v>690</v>
      </c>
    </row>
    <row r="142" spans="1:12" ht="24" customHeight="1" thickTop="1" thickBot="1" x14ac:dyDescent="0.25">
      <c r="A142" s="59" t="s">
        <v>338</v>
      </c>
      <c r="B142" s="60" t="s">
        <v>340</v>
      </c>
      <c r="C142" s="61" t="s">
        <v>691</v>
      </c>
      <c r="D142" s="61" t="s">
        <v>372</v>
      </c>
      <c r="E142" s="61" t="s">
        <v>372</v>
      </c>
      <c r="F142" s="61" t="s">
        <v>372</v>
      </c>
      <c r="G142" s="61" t="s">
        <v>372</v>
      </c>
      <c r="H142" s="61" t="s">
        <v>372</v>
      </c>
      <c r="I142" s="61" t="s">
        <v>372</v>
      </c>
      <c r="J142" s="61" t="s">
        <v>372</v>
      </c>
      <c r="K142" s="61" t="s">
        <v>372</v>
      </c>
      <c r="L142" s="63" t="s">
        <v>691</v>
      </c>
    </row>
    <row r="143" spans="1:12" ht="24" customHeight="1" thickTop="1" thickBot="1" x14ac:dyDescent="0.25">
      <c r="A143" s="59" t="s">
        <v>341</v>
      </c>
      <c r="B143" s="60" t="s">
        <v>343</v>
      </c>
      <c r="C143" s="61" t="s">
        <v>692</v>
      </c>
      <c r="D143" s="61" t="s">
        <v>372</v>
      </c>
      <c r="E143" s="61" t="s">
        <v>372</v>
      </c>
      <c r="F143" s="61" t="s">
        <v>372</v>
      </c>
      <c r="G143" s="61" t="s">
        <v>372</v>
      </c>
      <c r="H143" s="61" t="s">
        <v>372</v>
      </c>
      <c r="I143" s="61" t="s">
        <v>372</v>
      </c>
      <c r="J143" s="61" t="s">
        <v>372</v>
      </c>
      <c r="K143" s="61" t="s">
        <v>372</v>
      </c>
      <c r="L143" s="63" t="s">
        <v>692</v>
      </c>
    </row>
    <row r="144" spans="1:12" ht="15" thickTop="1" x14ac:dyDescent="0.2">
      <c r="A144" s="108" t="s">
        <v>693</v>
      </c>
      <c r="B144" s="109"/>
      <c r="C144" s="49"/>
      <c r="D144" s="66" t="s">
        <v>694</v>
      </c>
      <c r="E144" s="66" t="s">
        <v>695</v>
      </c>
      <c r="F144" s="66" t="s">
        <v>696</v>
      </c>
      <c r="G144" s="66" t="s">
        <v>697</v>
      </c>
      <c r="H144" s="66" t="s">
        <v>698</v>
      </c>
      <c r="I144" s="66" t="s">
        <v>699</v>
      </c>
      <c r="J144" s="66" t="s">
        <v>700</v>
      </c>
      <c r="K144" s="66" t="s">
        <v>701</v>
      </c>
      <c r="L144" s="67" t="s">
        <v>702</v>
      </c>
    </row>
    <row r="145" spans="1:12" x14ac:dyDescent="0.2">
      <c r="A145" s="108" t="s">
        <v>703</v>
      </c>
      <c r="B145" s="109"/>
      <c r="C145" s="49"/>
      <c r="D145" s="66" t="s">
        <v>704</v>
      </c>
      <c r="E145" s="66" t="s">
        <v>705</v>
      </c>
      <c r="F145" s="66" t="s">
        <v>706</v>
      </c>
      <c r="G145" s="66" t="s">
        <v>707</v>
      </c>
      <c r="H145" s="66" t="s">
        <v>708</v>
      </c>
      <c r="I145" s="66" t="s">
        <v>709</v>
      </c>
      <c r="J145" s="66" t="s">
        <v>710</v>
      </c>
      <c r="K145" s="66" t="s">
        <v>711</v>
      </c>
      <c r="L145" s="67" t="s">
        <v>712</v>
      </c>
    </row>
    <row r="146" spans="1:12" x14ac:dyDescent="0.2">
      <c r="A146" s="108" t="s">
        <v>713</v>
      </c>
      <c r="B146" s="109"/>
      <c r="C146" s="49"/>
      <c r="D146" s="66" t="s">
        <v>694</v>
      </c>
      <c r="E146" s="66" t="s">
        <v>714</v>
      </c>
      <c r="F146" s="66" t="s">
        <v>715</v>
      </c>
      <c r="G146" s="66" t="s">
        <v>716</v>
      </c>
      <c r="H146" s="66" t="s">
        <v>717</v>
      </c>
      <c r="I146" s="66" t="s">
        <v>718</v>
      </c>
      <c r="J146" s="66" t="s">
        <v>719</v>
      </c>
      <c r="K146" s="66" t="s">
        <v>720</v>
      </c>
      <c r="L146" s="67" t="s">
        <v>721</v>
      </c>
    </row>
    <row r="147" spans="1:12" ht="15" thickBot="1" x14ac:dyDescent="0.25">
      <c r="A147" s="110" t="s">
        <v>722</v>
      </c>
      <c r="B147" s="111"/>
      <c r="C147" s="68"/>
      <c r="D147" s="69" t="s">
        <v>723</v>
      </c>
      <c r="E147" s="69" t="s">
        <v>724</v>
      </c>
      <c r="F147" s="69" t="s">
        <v>725</v>
      </c>
      <c r="G147" s="69" t="s">
        <v>726</v>
      </c>
      <c r="H147" s="69" t="s">
        <v>727</v>
      </c>
      <c r="I147" s="69" t="s">
        <v>728</v>
      </c>
      <c r="J147" s="69" t="s">
        <v>729</v>
      </c>
      <c r="K147" s="69" t="s">
        <v>730</v>
      </c>
      <c r="L147" s="70" t="s">
        <v>731</v>
      </c>
    </row>
    <row r="148" spans="1:12" x14ac:dyDescent="0.2">
      <c r="A148" s="71"/>
      <c r="B148" s="71"/>
      <c r="C148" s="71"/>
      <c r="D148" s="71"/>
      <c r="E148" s="71"/>
      <c r="F148" s="71"/>
      <c r="G148" s="71"/>
    </row>
  </sheetData>
  <mergeCells count="11">
    <mergeCell ref="C1:D1"/>
    <mergeCell ref="E1:H1"/>
    <mergeCell ref="I1:L1"/>
    <mergeCell ref="C2:D2"/>
    <mergeCell ref="E2:H2"/>
    <mergeCell ref="I2:L2"/>
    <mergeCell ref="A3:L3"/>
    <mergeCell ref="A144:B144"/>
    <mergeCell ref="A145:B145"/>
    <mergeCell ref="A146:B146"/>
    <mergeCell ref="A147:B147"/>
  </mergeCells>
  <pageMargins left="0.51181102362204722" right="0.51181102362204722" top="0.78740157480314965" bottom="0.78740157480314965" header="0.31496062992125984" footer="0.31496062992125984"/>
  <pageSetup paperSize="9" scale="61" fitToHeight="0" orientation="landscape" r:id="rId1"/>
  <headerFooter>
    <oddFooter>&amp;CENGENHEIRA CIVIL LARISSA ALMEIDA ROCHA
CREA/MS 67270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7" zoomScaleNormal="100" workbookViewId="0">
      <selection activeCell="N22" sqref="N22"/>
    </sheetView>
  </sheetViews>
  <sheetFormatPr defaultRowHeight="14.25" x14ac:dyDescent="0.2"/>
  <cols>
    <col min="1" max="5" width="9" style="73"/>
    <col min="6" max="6" width="8.375" style="73" bestFit="1" customWidth="1"/>
    <col min="7" max="7" width="7.625" style="73" customWidth="1"/>
    <col min="8" max="8" width="11.25" style="73" customWidth="1"/>
    <col min="9" max="9" width="12.375" style="73" customWidth="1"/>
    <col min="10" max="261" width="9" style="73"/>
    <col min="262" max="262" width="8.375" style="73" bestFit="1" customWidth="1"/>
    <col min="263" max="263" width="7.625" style="73" customWidth="1"/>
    <col min="264" max="264" width="11.25" style="73" customWidth="1"/>
    <col min="265" max="265" width="12.375" style="73" customWidth="1"/>
    <col min="266" max="517" width="9" style="73"/>
    <col min="518" max="518" width="8.375" style="73" bestFit="1" customWidth="1"/>
    <col min="519" max="519" width="7.625" style="73" customWidth="1"/>
    <col min="520" max="520" width="11.25" style="73" customWidth="1"/>
    <col min="521" max="521" width="12.375" style="73" customWidth="1"/>
    <col min="522" max="773" width="9" style="73"/>
    <col min="774" max="774" width="8.375" style="73" bestFit="1" customWidth="1"/>
    <col min="775" max="775" width="7.625" style="73" customWidth="1"/>
    <col min="776" max="776" width="11.25" style="73" customWidth="1"/>
    <col min="777" max="777" width="12.375" style="73" customWidth="1"/>
    <col min="778" max="1029" width="9" style="73"/>
    <col min="1030" max="1030" width="8.375" style="73" bestFit="1" customWidth="1"/>
    <col min="1031" max="1031" width="7.625" style="73" customWidth="1"/>
    <col min="1032" max="1032" width="11.25" style="73" customWidth="1"/>
    <col min="1033" max="1033" width="12.375" style="73" customWidth="1"/>
    <col min="1034" max="1285" width="9" style="73"/>
    <col min="1286" max="1286" width="8.375" style="73" bestFit="1" customWidth="1"/>
    <col min="1287" max="1287" width="7.625" style="73" customWidth="1"/>
    <col min="1288" max="1288" width="11.25" style="73" customWidth="1"/>
    <col min="1289" max="1289" width="12.375" style="73" customWidth="1"/>
    <col min="1290" max="1541" width="9" style="73"/>
    <col min="1542" max="1542" width="8.375" style="73" bestFit="1" customWidth="1"/>
    <col min="1543" max="1543" width="7.625" style="73" customWidth="1"/>
    <col min="1544" max="1544" width="11.25" style="73" customWidth="1"/>
    <col min="1545" max="1545" width="12.375" style="73" customWidth="1"/>
    <col min="1546" max="1797" width="9" style="73"/>
    <col min="1798" max="1798" width="8.375" style="73" bestFit="1" customWidth="1"/>
    <col min="1799" max="1799" width="7.625" style="73" customWidth="1"/>
    <col min="1800" max="1800" width="11.25" style="73" customWidth="1"/>
    <col min="1801" max="1801" width="12.375" style="73" customWidth="1"/>
    <col min="1802" max="2053" width="9" style="73"/>
    <col min="2054" max="2054" width="8.375" style="73" bestFit="1" customWidth="1"/>
    <col min="2055" max="2055" width="7.625" style="73" customWidth="1"/>
    <col min="2056" max="2056" width="11.25" style="73" customWidth="1"/>
    <col min="2057" max="2057" width="12.375" style="73" customWidth="1"/>
    <col min="2058" max="2309" width="9" style="73"/>
    <col min="2310" max="2310" width="8.375" style="73" bestFit="1" customWidth="1"/>
    <col min="2311" max="2311" width="7.625" style="73" customWidth="1"/>
    <col min="2312" max="2312" width="11.25" style="73" customWidth="1"/>
    <col min="2313" max="2313" width="12.375" style="73" customWidth="1"/>
    <col min="2314" max="2565" width="9" style="73"/>
    <col min="2566" max="2566" width="8.375" style="73" bestFit="1" customWidth="1"/>
    <col min="2567" max="2567" width="7.625" style="73" customWidth="1"/>
    <col min="2568" max="2568" width="11.25" style="73" customWidth="1"/>
    <col min="2569" max="2569" width="12.375" style="73" customWidth="1"/>
    <col min="2570" max="2821" width="9" style="73"/>
    <col min="2822" max="2822" width="8.375" style="73" bestFit="1" customWidth="1"/>
    <col min="2823" max="2823" width="7.625" style="73" customWidth="1"/>
    <col min="2824" max="2824" width="11.25" style="73" customWidth="1"/>
    <col min="2825" max="2825" width="12.375" style="73" customWidth="1"/>
    <col min="2826" max="3077" width="9" style="73"/>
    <col min="3078" max="3078" width="8.375" style="73" bestFit="1" customWidth="1"/>
    <col min="3079" max="3079" width="7.625" style="73" customWidth="1"/>
    <col min="3080" max="3080" width="11.25" style="73" customWidth="1"/>
    <col min="3081" max="3081" width="12.375" style="73" customWidth="1"/>
    <col min="3082" max="3333" width="9" style="73"/>
    <col min="3334" max="3334" width="8.375" style="73" bestFit="1" customWidth="1"/>
    <col min="3335" max="3335" width="7.625" style="73" customWidth="1"/>
    <col min="3336" max="3336" width="11.25" style="73" customWidth="1"/>
    <col min="3337" max="3337" width="12.375" style="73" customWidth="1"/>
    <col min="3338" max="3589" width="9" style="73"/>
    <col min="3590" max="3590" width="8.375" style="73" bestFit="1" customWidth="1"/>
    <col min="3591" max="3591" width="7.625" style="73" customWidth="1"/>
    <col min="3592" max="3592" width="11.25" style="73" customWidth="1"/>
    <col min="3593" max="3593" width="12.375" style="73" customWidth="1"/>
    <col min="3594" max="3845" width="9" style="73"/>
    <col min="3846" max="3846" width="8.375" style="73" bestFit="1" customWidth="1"/>
    <col min="3847" max="3847" width="7.625" style="73" customWidth="1"/>
    <col min="3848" max="3848" width="11.25" style="73" customWidth="1"/>
    <col min="3849" max="3849" width="12.375" style="73" customWidth="1"/>
    <col min="3850" max="4101" width="9" style="73"/>
    <col min="4102" max="4102" width="8.375" style="73" bestFit="1" customWidth="1"/>
    <col min="4103" max="4103" width="7.625" style="73" customWidth="1"/>
    <col min="4104" max="4104" width="11.25" style="73" customWidth="1"/>
    <col min="4105" max="4105" width="12.375" style="73" customWidth="1"/>
    <col min="4106" max="4357" width="9" style="73"/>
    <col min="4358" max="4358" width="8.375" style="73" bestFit="1" customWidth="1"/>
    <col min="4359" max="4359" width="7.625" style="73" customWidth="1"/>
    <col min="4360" max="4360" width="11.25" style="73" customWidth="1"/>
    <col min="4361" max="4361" width="12.375" style="73" customWidth="1"/>
    <col min="4362" max="4613" width="9" style="73"/>
    <col min="4614" max="4614" width="8.375" style="73" bestFit="1" customWidth="1"/>
    <col min="4615" max="4615" width="7.625" style="73" customWidth="1"/>
    <col min="4616" max="4616" width="11.25" style="73" customWidth="1"/>
    <col min="4617" max="4617" width="12.375" style="73" customWidth="1"/>
    <col min="4618" max="4869" width="9" style="73"/>
    <col min="4870" max="4870" width="8.375" style="73" bestFit="1" customWidth="1"/>
    <col min="4871" max="4871" width="7.625" style="73" customWidth="1"/>
    <col min="4872" max="4872" width="11.25" style="73" customWidth="1"/>
    <col min="4873" max="4873" width="12.375" style="73" customWidth="1"/>
    <col min="4874" max="5125" width="9" style="73"/>
    <col min="5126" max="5126" width="8.375" style="73" bestFit="1" customWidth="1"/>
    <col min="5127" max="5127" width="7.625" style="73" customWidth="1"/>
    <col min="5128" max="5128" width="11.25" style="73" customWidth="1"/>
    <col min="5129" max="5129" width="12.375" style="73" customWidth="1"/>
    <col min="5130" max="5381" width="9" style="73"/>
    <col min="5382" max="5382" width="8.375" style="73" bestFit="1" customWidth="1"/>
    <col min="5383" max="5383" width="7.625" style="73" customWidth="1"/>
    <col min="5384" max="5384" width="11.25" style="73" customWidth="1"/>
    <col min="5385" max="5385" width="12.375" style="73" customWidth="1"/>
    <col min="5386" max="5637" width="9" style="73"/>
    <col min="5638" max="5638" width="8.375" style="73" bestFit="1" customWidth="1"/>
    <col min="5639" max="5639" width="7.625" style="73" customWidth="1"/>
    <col min="5640" max="5640" width="11.25" style="73" customWidth="1"/>
    <col min="5641" max="5641" width="12.375" style="73" customWidth="1"/>
    <col min="5642" max="5893" width="9" style="73"/>
    <col min="5894" max="5894" width="8.375" style="73" bestFit="1" customWidth="1"/>
    <col min="5895" max="5895" width="7.625" style="73" customWidth="1"/>
    <col min="5896" max="5896" width="11.25" style="73" customWidth="1"/>
    <col min="5897" max="5897" width="12.375" style="73" customWidth="1"/>
    <col min="5898" max="6149" width="9" style="73"/>
    <col min="6150" max="6150" width="8.375" style="73" bestFit="1" customWidth="1"/>
    <col min="6151" max="6151" width="7.625" style="73" customWidth="1"/>
    <col min="6152" max="6152" width="11.25" style="73" customWidth="1"/>
    <col min="6153" max="6153" width="12.375" style="73" customWidth="1"/>
    <col min="6154" max="6405" width="9" style="73"/>
    <col min="6406" max="6406" width="8.375" style="73" bestFit="1" customWidth="1"/>
    <col min="6407" max="6407" width="7.625" style="73" customWidth="1"/>
    <col min="6408" max="6408" width="11.25" style="73" customWidth="1"/>
    <col min="6409" max="6409" width="12.375" style="73" customWidth="1"/>
    <col min="6410" max="6661" width="9" style="73"/>
    <col min="6662" max="6662" width="8.375" style="73" bestFit="1" customWidth="1"/>
    <col min="6663" max="6663" width="7.625" style="73" customWidth="1"/>
    <col min="6664" max="6664" width="11.25" style="73" customWidth="1"/>
    <col min="6665" max="6665" width="12.375" style="73" customWidth="1"/>
    <col min="6666" max="6917" width="9" style="73"/>
    <col min="6918" max="6918" width="8.375" style="73" bestFit="1" customWidth="1"/>
    <col min="6919" max="6919" width="7.625" style="73" customWidth="1"/>
    <col min="6920" max="6920" width="11.25" style="73" customWidth="1"/>
    <col min="6921" max="6921" width="12.375" style="73" customWidth="1"/>
    <col min="6922" max="7173" width="9" style="73"/>
    <col min="7174" max="7174" width="8.375" style="73" bestFit="1" customWidth="1"/>
    <col min="7175" max="7175" width="7.625" style="73" customWidth="1"/>
    <col min="7176" max="7176" width="11.25" style="73" customWidth="1"/>
    <col min="7177" max="7177" width="12.375" style="73" customWidth="1"/>
    <col min="7178" max="7429" width="9" style="73"/>
    <col min="7430" max="7430" width="8.375" style="73" bestFit="1" customWidth="1"/>
    <col min="7431" max="7431" width="7.625" style="73" customWidth="1"/>
    <col min="7432" max="7432" width="11.25" style="73" customWidth="1"/>
    <col min="7433" max="7433" width="12.375" style="73" customWidth="1"/>
    <col min="7434" max="7685" width="9" style="73"/>
    <col min="7686" max="7686" width="8.375" style="73" bestFit="1" customWidth="1"/>
    <col min="7687" max="7687" width="7.625" style="73" customWidth="1"/>
    <col min="7688" max="7688" width="11.25" style="73" customWidth="1"/>
    <col min="7689" max="7689" width="12.375" style="73" customWidth="1"/>
    <col min="7690" max="7941" width="9" style="73"/>
    <col min="7942" max="7942" width="8.375" style="73" bestFit="1" customWidth="1"/>
    <col min="7943" max="7943" width="7.625" style="73" customWidth="1"/>
    <col min="7944" max="7944" width="11.25" style="73" customWidth="1"/>
    <col min="7945" max="7945" width="12.375" style="73" customWidth="1"/>
    <col min="7946" max="8197" width="9" style="73"/>
    <col min="8198" max="8198" width="8.375" style="73" bestFit="1" customWidth="1"/>
    <col min="8199" max="8199" width="7.625" style="73" customWidth="1"/>
    <col min="8200" max="8200" width="11.25" style="73" customWidth="1"/>
    <col min="8201" max="8201" width="12.375" style="73" customWidth="1"/>
    <col min="8202" max="8453" width="9" style="73"/>
    <col min="8454" max="8454" width="8.375" style="73" bestFit="1" customWidth="1"/>
    <col min="8455" max="8455" width="7.625" style="73" customWidth="1"/>
    <col min="8456" max="8456" width="11.25" style="73" customWidth="1"/>
    <col min="8457" max="8457" width="12.375" style="73" customWidth="1"/>
    <col min="8458" max="8709" width="9" style="73"/>
    <col min="8710" max="8710" width="8.375" style="73" bestFit="1" customWidth="1"/>
    <col min="8711" max="8711" width="7.625" style="73" customWidth="1"/>
    <col min="8712" max="8712" width="11.25" style="73" customWidth="1"/>
    <col min="8713" max="8713" width="12.375" style="73" customWidth="1"/>
    <col min="8714" max="8965" width="9" style="73"/>
    <col min="8966" max="8966" width="8.375" style="73" bestFit="1" customWidth="1"/>
    <col min="8967" max="8967" width="7.625" style="73" customWidth="1"/>
    <col min="8968" max="8968" width="11.25" style="73" customWidth="1"/>
    <col min="8969" max="8969" width="12.375" style="73" customWidth="1"/>
    <col min="8970" max="9221" width="9" style="73"/>
    <col min="9222" max="9222" width="8.375" style="73" bestFit="1" customWidth="1"/>
    <col min="9223" max="9223" width="7.625" style="73" customWidth="1"/>
    <col min="9224" max="9224" width="11.25" style="73" customWidth="1"/>
    <col min="9225" max="9225" width="12.375" style="73" customWidth="1"/>
    <col min="9226" max="9477" width="9" style="73"/>
    <col min="9478" max="9478" width="8.375" style="73" bestFit="1" customWidth="1"/>
    <col min="9479" max="9479" width="7.625" style="73" customWidth="1"/>
    <col min="9480" max="9480" width="11.25" style="73" customWidth="1"/>
    <col min="9481" max="9481" width="12.375" style="73" customWidth="1"/>
    <col min="9482" max="9733" width="9" style="73"/>
    <col min="9734" max="9734" width="8.375" style="73" bestFit="1" customWidth="1"/>
    <col min="9735" max="9735" width="7.625" style="73" customWidth="1"/>
    <col min="9736" max="9736" width="11.25" style="73" customWidth="1"/>
    <col min="9737" max="9737" width="12.375" style="73" customWidth="1"/>
    <col min="9738" max="9989" width="9" style="73"/>
    <col min="9990" max="9990" width="8.375" style="73" bestFit="1" customWidth="1"/>
    <col min="9991" max="9991" width="7.625" style="73" customWidth="1"/>
    <col min="9992" max="9992" width="11.25" style="73" customWidth="1"/>
    <col min="9993" max="9993" width="12.375" style="73" customWidth="1"/>
    <col min="9994" max="10245" width="9" style="73"/>
    <col min="10246" max="10246" width="8.375" style="73" bestFit="1" customWidth="1"/>
    <col min="10247" max="10247" width="7.625" style="73" customWidth="1"/>
    <col min="10248" max="10248" width="11.25" style="73" customWidth="1"/>
    <col min="10249" max="10249" width="12.375" style="73" customWidth="1"/>
    <col min="10250" max="10501" width="9" style="73"/>
    <col min="10502" max="10502" width="8.375" style="73" bestFit="1" customWidth="1"/>
    <col min="10503" max="10503" width="7.625" style="73" customWidth="1"/>
    <col min="10504" max="10504" width="11.25" style="73" customWidth="1"/>
    <col min="10505" max="10505" width="12.375" style="73" customWidth="1"/>
    <col min="10506" max="10757" width="9" style="73"/>
    <col min="10758" max="10758" width="8.375" style="73" bestFit="1" customWidth="1"/>
    <col min="10759" max="10759" width="7.625" style="73" customWidth="1"/>
    <col min="10760" max="10760" width="11.25" style="73" customWidth="1"/>
    <col min="10761" max="10761" width="12.375" style="73" customWidth="1"/>
    <col min="10762" max="11013" width="9" style="73"/>
    <col min="11014" max="11014" width="8.375" style="73" bestFit="1" customWidth="1"/>
    <col min="11015" max="11015" width="7.625" style="73" customWidth="1"/>
    <col min="11016" max="11016" width="11.25" style="73" customWidth="1"/>
    <col min="11017" max="11017" width="12.375" style="73" customWidth="1"/>
    <col min="11018" max="11269" width="9" style="73"/>
    <col min="11270" max="11270" width="8.375" style="73" bestFit="1" customWidth="1"/>
    <col min="11271" max="11271" width="7.625" style="73" customWidth="1"/>
    <col min="11272" max="11272" width="11.25" style="73" customWidth="1"/>
    <col min="11273" max="11273" width="12.375" style="73" customWidth="1"/>
    <col min="11274" max="11525" width="9" style="73"/>
    <col min="11526" max="11526" width="8.375" style="73" bestFit="1" customWidth="1"/>
    <col min="11527" max="11527" width="7.625" style="73" customWidth="1"/>
    <col min="11528" max="11528" width="11.25" style="73" customWidth="1"/>
    <col min="11529" max="11529" width="12.375" style="73" customWidth="1"/>
    <col min="11530" max="11781" width="9" style="73"/>
    <col min="11782" max="11782" width="8.375" style="73" bestFit="1" customWidth="1"/>
    <col min="11783" max="11783" width="7.625" style="73" customWidth="1"/>
    <col min="11784" max="11784" width="11.25" style="73" customWidth="1"/>
    <col min="11785" max="11785" width="12.375" style="73" customWidth="1"/>
    <col min="11786" max="12037" width="9" style="73"/>
    <col min="12038" max="12038" width="8.375" style="73" bestFit="1" customWidth="1"/>
    <col min="12039" max="12039" width="7.625" style="73" customWidth="1"/>
    <col min="12040" max="12040" width="11.25" style="73" customWidth="1"/>
    <col min="12041" max="12041" width="12.375" style="73" customWidth="1"/>
    <col min="12042" max="12293" width="9" style="73"/>
    <col min="12294" max="12294" width="8.375" style="73" bestFit="1" customWidth="1"/>
    <col min="12295" max="12295" width="7.625" style="73" customWidth="1"/>
    <col min="12296" max="12296" width="11.25" style="73" customWidth="1"/>
    <col min="12297" max="12297" width="12.375" style="73" customWidth="1"/>
    <col min="12298" max="12549" width="9" style="73"/>
    <col min="12550" max="12550" width="8.375" style="73" bestFit="1" customWidth="1"/>
    <col min="12551" max="12551" width="7.625" style="73" customWidth="1"/>
    <col min="12552" max="12552" width="11.25" style="73" customWidth="1"/>
    <col min="12553" max="12553" width="12.375" style="73" customWidth="1"/>
    <col min="12554" max="12805" width="9" style="73"/>
    <col min="12806" max="12806" width="8.375" style="73" bestFit="1" customWidth="1"/>
    <col min="12807" max="12807" width="7.625" style="73" customWidth="1"/>
    <col min="12808" max="12808" width="11.25" style="73" customWidth="1"/>
    <col min="12809" max="12809" width="12.375" style="73" customWidth="1"/>
    <col min="12810" max="13061" width="9" style="73"/>
    <col min="13062" max="13062" width="8.375" style="73" bestFit="1" customWidth="1"/>
    <col min="13063" max="13063" width="7.625" style="73" customWidth="1"/>
    <col min="13064" max="13064" width="11.25" style="73" customWidth="1"/>
    <col min="13065" max="13065" width="12.375" style="73" customWidth="1"/>
    <col min="13066" max="13317" width="9" style="73"/>
    <col min="13318" max="13318" width="8.375" style="73" bestFit="1" customWidth="1"/>
    <col min="13319" max="13319" width="7.625" style="73" customWidth="1"/>
    <col min="13320" max="13320" width="11.25" style="73" customWidth="1"/>
    <col min="13321" max="13321" width="12.375" style="73" customWidth="1"/>
    <col min="13322" max="13573" width="9" style="73"/>
    <col min="13574" max="13574" width="8.375" style="73" bestFit="1" customWidth="1"/>
    <col min="13575" max="13575" width="7.625" style="73" customWidth="1"/>
    <col min="13576" max="13576" width="11.25" style="73" customWidth="1"/>
    <col min="13577" max="13577" width="12.375" style="73" customWidth="1"/>
    <col min="13578" max="13829" width="9" style="73"/>
    <col min="13830" max="13830" width="8.375" style="73" bestFit="1" customWidth="1"/>
    <col min="13831" max="13831" width="7.625" style="73" customWidth="1"/>
    <col min="13832" max="13832" width="11.25" style="73" customWidth="1"/>
    <col min="13833" max="13833" width="12.375" style="73" customWidth="1"/>
    <col min="13834" max="14085" width="9" style="73"/>
    <col min="14086" max="14086" width="8.375" style="73" bestFit="1" customWidth="1"/>
    <col min="14087" max="14087" width="7.625" style="73" customWidth="1"/>
    <col min="14088" max="14088" width="11.25" style="73" customWidth="1"/>
    <col min="14089" max="14089" width="12.375" style="73" customWidth="1"/>
    <col min="14090" max="14341" width="9" style="73"/>
    <col min="14342" max="14342" width="8.375" style="73" bestFit="1" customWidth="1"/>
    <col min="14343" max="14343" width="7.625" style="73" customWidth="1"/>
    <col min="14344" max="14344" width="11.25" style="73" customWidth="1"/>
    <col min="14345" max="14345" width="12.375" style="73" customWidth="1"/>
    <col min="14346" max="14597" width="9" style="73"/>
    <col min="14598" max="14598" width="8.375" style="73" bestFit="1" customWidth="1"/>
    <col min="14599" max="14599" width="7.625" style="73" customWidth="1"/>
    <col min="14600" max="14600" width="11.25" style="73" customWidth="1"/>
    <col min="14601" max="14601" width="12.375" style="73" customWidth="1"/>
    <col min="14602" max="14853" width="9" style="73"/>
    <col min="14854" max="14854" width="8.375" style="73" bestFit="1" customWidth="1"/>
    <col min="14855" max="14855" width="7.625" style="73" customWidth="1"/>
    <col min="14856" max="14856" width="11.25" style="73" customWidth="1"/>
    <col min="14857" max="14857" width="12.375" style="73" customWidth="1"/>
    <col min="14858" max="15109" width="9" style="73"/>
    <col min="15110" max="15110" width="8.375" style="73" bestFit="1" customWidth="1"/>
    <col min="15111" max="15111" width="7.625" style="73" customWidth="1"/>
    <col min="15112" max="15112" width="11.25" style="73" customWidth="1"/>
    <col min="15113" max="15113" width="12.375" style="73" customWidth="1"/>
    <col min="15114" max="15365" width="9" style="73"/>
    <col min="15366" max="15366" width="8.375" style="73" bestFit="1" customWidth="1"/>
    <col min="15367" max="15367" width="7.625" style="73" customWidth="1"/>
    <col min="15368" max="15368" width="11.25" style="73" customWidth="1"/>
    <col min="15369" max="15369" width="12.375" style="73" customWidth="1"/>
    <col min="15370" max="15621" width="9" style="73"/>
    <col min="15622" max="15622" width="8.375" style="73" bestFit="1" customWidth="1"/>
    <col min="15623" max="15623" width="7.625" style="73" customWidth="1"/>
    <col min="15624" max="15624" width="11.25" style="73" customWidth="1"/>
    <col min="15625" max="15625" width="12.375" style="73" customWidth="1"/>
    <col min="15626" max="15877" width="9" style="73"/>
    <col min="15878" max="15878" width="8.375" style="73" bestFit="1" customWidth="1"/>
    <col min="15879" max="15879" width="7.625" style="73" customWidth="1"/>
    <col min="15880" max="15880" width="11.25" style="73" customWidth="1"/>
    <col min="15881" max="15881" width="12.375" style="73" customWidth="1"/>
    <col min="15882" max="16133" width="9" style="73"/>
    <col min="16134" max="16134" width="8.375" style="73" bestFit="1" customWidth="1"/>
    <col min="16135" max="16135" width="7.625" style="73" customWidth="1"/>
    <col min="16136" max="16136" width="11.25" style="73" customWidth="1"/>
    <col min="16137" max="16137" width="12.375" style="73" customWidth="1"/>
    <col min="16138" max="16384" width="9" style="73"/>
  </cols>
  <sheetData>
    <row r="1" spans="1:10" ht="23.25" x14ac:dyDescent="0.2">
      <c r="A1" s="151" t="s">
        <v>732</v>
      </c>
      <c r="B1" s="152"/>
      <c r="C1" s="152"/>
      <c r="D1" s="152"/>
      <c r="E1" s="152"/>
      <c r="F1" s="152"/>
      <c r="G1" s="152"/>
      <c r="H1" s="152"/>
      <c r="I1" s="153"/>
      <c r="J1" s="72"/>
    </row>
    <row r="2" spans="1:10" ht="18.75" x14ac:dyDescent="0.2">
      <c r="A2" s="154" t="s">
        <v>733</v>
      </c>
      <c r="B2" s="155"/>
      <c r="C2" s="155"/>
      <c r="D2" s="155"/>
      <c r="E2" s="155"/>
      <c r="F2" s="155"/>
      <c r="G2" s="155"/>
      <c r="H2" s="155"/>
      <c r="I2" s="156"/>
    </row>
    <row r="3" spans="1:10" ht="15" x14ac:dyDescent="0.25">
      <c r="A3" s="74" t="s">
        <v>734</v>
      </c>
      <c r="B3" s="157" t="s">
        <v>735</v>
      </c>
      <c r="C3" s="157"/>
      <c r="D3" s="157"/>
      <c r="E3" s="157"/>
      <c r="F3" s="157"/>
      <c r="G3" s="157"/>
      <c r="H3" s="157"/>
      <c r="I3" s="75" t="s">
        <v>736</v>
      </c>
    </row>
    <row r="4" spans="1:10" ht="15" x14ac:dyDescent="0.25">
      <c r="A4" s="74" t="s">
        <v>737</v>
      </c>
      <c r="B4" s="158" t="s">
        <v>738</v>
      </c>
      <c r="C4" s="158"/>
      <c r="D4" s="158"/>
      <c r="E4" s="158"/>
      <c r="F4" s="158"/>
      <c r="G4" s="158"/>
      <c r="H4" s="158"/>
      <c r="I4" s="159">
        <f>I23</f>
        <v>0.28670000000000001</v>
      </c>
    </row>
    <row r="5" spans="1:10" ht="15" x14ac:dyDescent="0.25">
      <c r="A5" s="74" t="s">
        <v>739</v>
      </c>
      <c r="B5" s="158" t="s">
        <v>740</v>
      </c>
      <c r="C5" s="158"/>
      <c r="D5" s="158"/>
      <c r="E5" s="158"/>
      <c r="F5" s="158"/>
      <c r="G5" s="158"/>
      <c r="H5" s="158"/>
      <c r="I5" s="160"/>
    </row>
    <row r="6" spans="1:10" ht="15" x14ac:dyDescent="0.25">
      <c r="A6" s="74" t="s">
        <v>741</v>
      </c>
      <c r="B6" s="158" t="s">
        <v>742</v>
      </c>
      <c r="C6" s="158"/>
      <c r="D6" s="158"/>
      <c r="E6" s="158"/>
      <c r="F6" s="158"/>
      <c r="G6" s="158"/>
      <c r="H6" s="158"/>
      <c r="I6" s="160"/>
    </row>
    <row r="7" spans="1:10" ht="15" x14ac:dyDescent="0.2">
      <c r="A7" s="148" t="s">
        <v>743</v>
      </c>
      <c r="B7" s="149"/>
      <c r="C7" s="149"/>
      <c r="D7" s="149"/>
      <c r="E7" s="149"/>
      <c r="F7" s="149"/>
      <c r="G7" s="149"/>
      <c r="H7" s="149"/>
      <c r="I7" s="150"/>
    </row>
    <row r="8" spans="1:10" ht="15" x14ac:dyDescent="0.2">
      <c r="A8" s="76" t="s">
        <v>9</v>
      </c>
      <c r="B8" s="146" t="s">
        <v>744</v>
      </c>
      <c r="C8" s="146"/>
      <c r="D8" s="146"/>
      <c r="E8" s="146"/>
      <c r="F8" s="146"/>
      <c r="G8" s="146"/>
      <c r="H8" s="146"/>
      <c r="I8" s="147"/>
    </row>
    <row r="9" spans="1:10" x14ac:dyDescent="0.2">
      <c r="A9" s="77">
        <v>1</v>
      </c>
      <c r="B9" s="137" t="s">
        <v>745</v>
      </c>
      <c r="C9" s="137"/>
      <c r="D9" s="137"/>
      <c r="E9" s="137"/>
      <c r="F9" s="137"/>
      <c r="G9" s="137"/>
      <c r="H9" s="137"/>
      <c r="I9" s="78">
        <v>0.03</v>
      </c>
    </row>
    <row r="10" spans="1:10" x14ac:dyDescent="0.2">
      <c r="A10" s="77">
        <v>2</v>
      </c>
      <c r="B10" s="137" t="s">
        <v>746</v>
      </c>
      <c r="C10" s="137"/>
      <c r="D10" s="137"/>
      <c r="E10" s="137"/>
      <c r="F10" s="137"/>
      <c r="G10" s="137"/>
      <c r="H10" s="137"/>
      <c r="I10" s="78">
        <v>8.0000000000000002E-3</v>
      </c>
    </row>
    <row r="11" spans="1:10" x14ac:dyDescent="0.2">
      <c r="A11" s="77">
        <v>3</v>
      </c>
      <c r="B11" s="137" t="s">
        <v>747</v>
      </c>
      <c r="C11" s="137"/>
      <c r="D11" s="137"/>
      <c r="E11" s="137"/>
      <c r="F11" s="137"/>
      <c r="G11" s="137"/>
      <c r="H11" s="137"/>
      <c r="I11" s="79">
        <v>8.5000000000000006E-3</v>
      </c>
    </row>
    <row r="12" spans="1:10" x14ac:dyDescent="0.2">
      <c r="A12" s="77">
        <v>4</v>
      </c>
      <c r="B12" s="137" t="s">
        <v>748</v>
      </c>
      <c r="C12" s="137"/>
      <c r="D12" s="137"/>
      <c r="E12" s="137"/>
      <c r="F12" s="137"/>
      <c r="G12" s="137"/>
      <c r="H12" s="137"/>
      <c r="I12" s="78">
        <v>5.8999999999999999E-3</v>
      </c>
    </row>
    <row r="13" spans="1:10" x14ac:dyDescent="0.2">
      <c r="A13" s="77">
        <v>5</v>
      </c>
      <c r="B13" s="137" t="s">
        <v>749</v>
      </c>
      <c r="C13" s="137"/>
      <c r="D13" s="137"/>
      <c r="E13" s="137"/>
      <c r="F13" s="137"/>
      <c r="G13" s="137"/>
      <c r="H13" s="137"/>
      <c r="I13" s="78">
        <v>6.1600000000000002E-2</v>
      </c>
    </row>
    <row r="14" spans="1:10" x14ac:dyDescent="0.2">
      <c r="A14" s="77">
        <v>6</v>
      </c>
      <c r="B14" s="137" t="s">
        <v>750</v>
      </c>
      <c r="C14" s="137"/>
      <c r="D14" s="137"/>
      <c r="E14" s="137"/>
      <c r="F14" s="137"/>
      <c r="G14" s="137"/>
      <c r="H14" s="137"/>
      <c r="I14" s="78">
        <f>I21</f>
        <v>0.13150000000000001</v>
      </c>
    </row>
    <row r="15" spans="1:10" x14ac:dyDescent="0.2">
      <c r="A15" s="77"/>
      <c r="B15" s="142"/>
      <c r="C15" s="142"/>
      <c r="D15" s="142"/>
      <c r="E15" s="142"/>
      <c r="F15" s="142"/>
      <c r="G15" s="142"/>
      <c r="H15" s="142"/>
      <c r="I15" s="80"/>
    </row>
    <row r="16" spans="1:10" ht="15" x14ac:dyDescent="0.2">
      <c r="A16" s="76" t="s">
        <v>9</v>
      </c>
      <c r="B16" s="146" t="s">
        <v>751</v>
      </c>
      <c r="C16" s="146"/>
      <c r="D16" s="146"/>
      <c r="E16" s="146"/>
      <c r="F16" s="146"/>
      <c r="G16" s="146"/>
      <c r="H16" s="146"/>
      <c r="I16" s="147"/>
    </row>
    <row r="17" spans="1:9" x14ac:dyDescent="0.2">
      <c r="A17" s="77" t="s">
        <v>752</v>
      </c>
      <c r="B17" s="137" t="s">
        <v>753</v>
      </c>
      <c r="C17" s="137"/>
      <c r="D17" s="137"/>
      <c r="E17" s="137"/>
      <c r="F17" s="137"/>
      <c r="G17" s="137"/>
      <c r="H17" s="137"/>
      <c r="I17" s="81">
        <v>0.05</v>
      </c>
    </row>
    <row r="18" spans="1:9" x14ac:dyDescent="0.2">
      <c r="A18" s="77" t="s">
        <v>754</v>
      </c>
      <c r="B18" s="137" t="s">
        <v>755</v>
      </c>
      <c r="C18" s="137"/>
      <c r="D18" s="137"/>
      <c r="E18" s="137"/>
      <c r="F18" s="137"/>
      <c r="G18" s="137"/>
      <c r="H18" s="137"/>
      <c r="I18" s="78">
        <v>6.4999999999999997E-3</v>
      </c>
    </row>
    <row r="19" spans="1:9" x14ac:dyDescent="0.2">
      <c r="A19" s="77" t="s">
        <v>756</v>
      </c>
      <c r="B19" s="137" t="s">
        <v>757</v>
      </c>
      <c r="C19" s="137"/>
      <c r="D19" s="137"/>
      <c r="E19" s="137"/>
      <c r="F19" s="137"/>
      <c r="G19" s="137"/>
      <c r="H19" s="137"/>
      <c r="I19" s="78">
        <v>0.03</v>
      </c>
    </row>
    <row r="20" spans="1:9" x14ac:dyDescent="0.2">
      <c r="A20" s="77" t="s">
        <v>758</v>
      </c>
      <c r="B20" s="137" t="s">
        <v>759</v>
      </c>
      <c r="C20" s="137"/>
      <c r="D20" s="137"/>
      <c r="E20" s="137"/>
      <c r="F20" s="137"/>
      <c r="G20" s="137"/>
      <c r="H20" s="137"/>
      <c r="I20" s="78">
        <v>4.4999999999999998E-2</v>
      </c>
    </row>
    <row r="21" spans="1:9" x14ac:dyDescent="0.2">
      <c r="A21" s="138" t="s">
        <v>760</v>
      </c>
      <c r="B21" s="139"/>
      <c r="C21" s="139"/>
      <c r="D21" s="139"/>
      <c r="E21" s="139"/>
      <c r="F21" s="139"/>
      <c r="G21" s="139"/>
      <c r="H21" s="139"/>
      <c r="I21" s="82">
        <f>SUM(I17:I20)</f>
        <v>0.13150000000000001</v>
      </c>
    </row>
    <row r="22" spans="1:9" x14ac:dyDescent="0.2">
      <c r="A22" s="138" t="s">
        <v>761</v>
      </c>
      <c r="B22" s="139"/>
      <c r="C22" s="139"/>
      <c r="D22" s="139"/>
      <c r="E22" s="139"/>
      <c r="F22" s="139"/>
      <c r="G22" s="139"/>
      <c r="H22" s="139"/>
      <c r="I22" s="140"/>
    </row>
    <row r="23" spans="1:9" x14ac:dyDescent="0.2">
      <c r="A23" s="141"/>
      <c r="B23" s="142"/>
      <c r="C23" s="142"/>
      <c r="D23" s="142"/>
      <c r="E23" s="142"/>
      <c r="F23" s="142"/>
      <c r="G23" s="142"/>
      <c r="H23" s="142"/>
      <c r="I23" s="83">
        <f>ROUND((((1+I9+I10+I11)*(1+I12)*(1+I13))/(1-I14))-1,4)</f>
        <v>0.28670000000000001</v>
      </c>
    </row>
    <row r="24" spans="1:9" x14ac:dyDescent="0.2">
      <c r="A24" s="143" t="s">
        <v>762</v>
      </c>
      <c r="B24" s="144"/>
      <c r="C24" s="120"/>
      <c r="D24" s="120"/>
      <c r="E24" s="120"/>
      <c r="F24" s="120"/>
      <c r="G24" s="120"/>
      <c r="H24" s="120"/>
      <c r="I24" s="121"/>
    </row>
    <row r="25" spans="1:9" x14ac:dyDescent="0.2">
      <c r="A25" s="143"/>
      <c r="B25" s="145"/>
      <c r="C25" s="123"/>
      <c r="D25" s="123"/>
      <c r="E25" s="123"/>
      <c r="F25" s="123"/>
      <c r="G25" s="123"/>
      <c r="H25" s="123"/>
      <c r="I25" s="124"/>
    </row>
    <row r="26" spans="1:9" x14ac:dyDescent="0.2">
      <c r="A26" s="143"/>
      <c r="B26" s="145"/>
      <c r="C26" s="123"/>
      <c r="D26" s="123"/>
      <c r="E26" s="123"/>
      <c r="F26" s="123"/>
      <c r="G26" s="123"/>
      <c r="H26" s="123"/>
      <c r="I26" s="124"/>
    </row>
    <row r="27" spans="1:9" x14ac:dyDescent="0.2">
      <c r="A27" s="143"/>
      <c r="B27" s="145"/>
      <c r="C27" s="123"/>
      <c r="D27" s="123"/>
      <c r="E27" s="123"/>
      <c r="F27" s="123"/>
      <c r="G27" s="123"/>
      <c r="H27" s="123"/>
      <c r="I27" s="124"/>
    </row>
    <row r="28" spans="1:9" x14ac:dyDescent="0.2">
      <c r="A28" s="143"/>
      <c r="B28" s="145"/>
      <c r="C28" s="123"/>
      <c r="D28" s="123"/>
      <c r="E28" s="123"/>
      <c r="F28" s="123"/>
      <c r="G28" s="123"/>
      <c r="H28" s="123"/>
      <c r="I28" s="124"/>
    </row>
    <row r="29" spans="1:9" x14ac:dyDescent="0.2">
      <c r="A29" s="84" t="s">
        <v>763</v>
      </c>
      <c r="B29" s="128"/>
      <c r="C29" s="129"/>
      <c r="D29" s="129"/>
      <c r="E29" s="129"/>
      <c r="F29" s="129"/>
      <c r="G29" s="129"/>
      <c r="H29" s="129"/>
      <c r="I29" s="130"/>
    </row>
    <row r="30" spans="1:9" x14ac:dyDescent="0.2">
      <c r="A30" s="131" t="s">
        <v>764</v>
      </c>
      <c r="B30" s="132"/>
      <c r="C30" s="132"/>
      <c r="D30" s="132"/>
      <c r="E30" s="132"/>
      <c r="F30" s="132"/>
      <c r="G30" s="132"/>
      <c r="H30" s="132"/>
      <c r="I30" s="133"/>
    </row>
    <row r="31" spans="1:9" x14ac:dyDescent="0.2">
      <c r="A31" s="134"/>
      <c r="B31" s="135"/>
      <c r="C31" s="135"/>
      <c r="D31" s="135"/>
      <c r="E31" s="135"/>
      <c r="F31" s="135"/>
      <c r="G31" s="135"/>
      <c r="H31" s="135"/>
      <c r="I31" s="136"/>
    </row>
    <row r="32" spans="1:9" x14ac:dyDescent="0.2">
      <c r="A32" s="134" t="s">
        <v>765</v>
      </c>
      <c r="B32" s="135"/>
      <c r="C32" s="135"/>
      <c r="D32" s="135"/>
      <c r="E32" s="135"/>
      <c r="F32" s="135"/>
      <c r="G32" s="135"/>
      <c r="H32" s="135"/>
      <c r="I32" s="136"/>
    </row>
    <row r="33" spans="1:9" x14ac:dyDescent="0.2">
      <c r="A33" s="134" t="s">
        <v>766</v>
      </c>
      <c r="B33" s="135"/>
      <c r="C33" s="135"/>
      <c r="D33" s="135"/>
      <c r="E33" s="135"/>
      <c r="F33" s="135"/>
      <c r="G33" s="135"/>
      <c r="H33" s="135"/>
      <c r="I33" s="136"/>
    </row>
    <row r="34" spans="1:9" x14ac:dyDescent="0.2">
      <c r="A34" s="134"/>
      <c r="B34" s="135"/>
      <c r="C34" s="135"/>
      <c r="D34" s="135"/>
      <c r="E34" s="135"/>
      <c r="F34" s="135"/>
      <c r="G34" s="135"/>
      <c r="H34" s="135"/>
      <c r="I34" s="136"/>
    </row>
    <row r="35" spans="1:9" x14ac:dyDescent="0.2">
      <c r="A35" s="116" t="s">
        <v>767</v>
      </c>
      <c r="B35" s="117"/>
      <c r="C35" s="117"/>
      <c r="D35" s="117"/>
      <c r="E35" s="117"/>
      <c r="F35" s="117"/>
      <c r="G35" s="117"/>
      <c r="H35" s="117"/>
      <c r="I35" s="118"/>
    </row>
    <row r="36" spans="1:9" x14ac:dyDescent="0.2">
      <c r="A36" s="119"/>
      <c r="B36" s="120"/>
      <c r="C36" s="120"/>
      <c r="D36" s="120"/>
      <c r="E36" s="120"/>
      <c r="F36" s="120"/>
      <c r="G36" s="120"/>
      <c r="H36" s="120"/>
      <c r="I36" s="121"/>
    </row>
    <row r="37" spans="1:9" x14ac:dyDescent="0.2">
      <c r="A37" s="122"/>
      <c r="B37" s="123"/>
      <c r="C37" s="123"/>
      <c r="D37" s="123"/>
      <c r="E37" s="123"/>
      <c r="F37" s="123"/>
      <c r="G37" s="123"/>
      <c r="H37" s="123"/>
      <c r="I37" s="124"/>
    </row>
    <row r="38" spans="1:9" x14ac:dyDescent="0.2">
      <c r="A38" s="122"/>
      <c r="B38" s="123"/>
      <c r="C38" s="123"/>
      <c r="D38" s="123"/>
      <c r="E38" s="123"/>
      <c r="F38" s="123"/>
      <c r="G38" s="123"/>
      <c r="H38" s="123"/>
      <c r="I38" s="124"/>
    </row>
    <row r="39" spans="1:9" x14ac:dyDescent="0.2">
      <c r="A39" s="122"/>
      <c r="B39" s="123"/>
      <c r="C39" s="123"/>
      <c r="D39" s="123"/>
      <c r="E39" s="123"/>
      <c r="F39" s="123"/>
      <c r="G39" s="123"/>
      <c r="H39" s="123"/>
      <c r="I39" s="124"/>
    </row>
    <row r="40" spans="1:9" x14ac:dyDescent="0.2">
      <c r="A40" s="122"/>
      <c r="B40" s="123"/>
      <c r="C40" s="123"/>
      <c r="D40" s="123"/>
      <c r="E40" s="123"/>
      <c r="F40" s="123"/>
      <c r="G40" s="123"/>
      <c r="H40" s="123"/>
      <c r="I40" s="124"/>
    </row>
    <row r="41" spans="1:9" x14ac:dyDescent="0.2">
      <c r="A41" s="122"/>
      <c r="B41" s="123"/>
      <c r="C41" s="123"/>
      <c r="D41" s="123"/>
      <c r="E41" s="123"/>
      <c r="F41" s="123"/>
      <c r="G41" s="123"/>
      <c r="H41" s="123"/>
      <c r="I41" s="124"/>
    </row>
    <row r="42" spans="1:9" x14ac:dyDescent="0.2">
      <c r="A42" s="122"/>
      <c r="B42" s="123"/>
      <c r="C42" s="123"/>
      <c r="D42" s="123"/>
      <c r="E42" s="123"/>
      <c r="F42" s="123"/>
      <c r="G42" s="123"/>
      <c r="H42" s="123"/>
      <c r="I42" s="124"/>
    </row>
    <row r="43" spans="1:9" x14ac:dyDescent="0.2">
      <c r="A43" s="122"/>
      <c r="B43" s="123"/>
      <c r="C43" s="123"/>
      <c r="D43" s="123"/>
      <c r="E43" s="123"/>
      <c r="F43" s="123"/>
      <c r="G43" s="123"/>
      <c r="H43" s="123"/>
      <c r="I43" s="124"/>
    </row>
    <row r="44" spans="1:9" x14ac:dyDescent="0.2">
      <c r="A44" s="122"/>
      <c r="B44" s="123"/>
      <c r="C44" s="123"/>
      <c r="D44" s="123"/>
      <c r="E44" s="123"/>
      <c r="F44" s="123"/>
      <c r="G44" s="123"/>
      <c r="H44" s="123"/>
      <c r="I44" s="124"/>
    </row>
    <row r="45" spans="1:9" x14ac:dyDescent="0.2">
      <c r="A45" s="122"/>
      <c r="B45" s="123"/>
      <c r="C45" s="123"/>
      <c r="D45" s="123"/>
      <c r="E45" s="123"/>
      <c r="F45" s="123"/>
      <c r="G45" s="123"/>
      <c r="H45" s="123"/>
      <c r="I45" s="124"/>
    </row>
    <row r="46" spans="1:9" x14ac:dyDescent="0.2">
      <c r="A46" s="122"/>
      <c r="B46" s="123"/>
      <c r="C46" s="123"/>
      <c r="D46" s="123"/>
      <c r="E46" s="123"/>
      <c r="F46" s="123"/>
      <c r="G46" s="123"/>
      <c r="H46" s="123"/>
      <c r="I46" s="124"/>
    </row>
    <row r="47" spans="1:9" x14ac:dyDescent="0.2">
      <c r="A47" s="122"/>
      <c r="B47" s="123"/>
      <c r="C47" s="123"/>
      <c r="D47" s="123"/>
      <c r="E47" s="123"/>
      <c r="F47" s="123"/>
      <c r="G47" s="123"/>
      <c r="H47" s="123"/>
      <c r="I47" s="124"/>
    </row>
    <row r="48" spans="1:9" ht="16.5" thickBot="1" x14ac:dyDescent="0.25">
      <c r="A48" s="125" t="s">
        <v>768</v>
      </c>
      <c r="B48" s="126"/>
      <c r="C48" s="126"/>
      <c r="D48" s="126"/>
      <c r="E48" s="126"/>
      <c r="F48" s="126"/>
      <c r="G48" s="126"/>
      <c r="H48" s="126"/>
      <c r="I48" s="127"/>
    </row>
  </sheetData>
  <mergeCells count="35">
    <mergeCell ref="B12:H12"/>
    <mergeCell ref="A1:I1"/>
    <mergeCell ref="A2:I2"/>
    <mergeCell ref="B3:H3"/>
    <mergeCell ref="B4:H4"/>
    <mergeCell ref="I4:I6"/>
    <mergeCell ref="B5:H5"/>
    <mergeCell ref="B6:H6"/>
    <mergeCell ref="A7:I7"/>
    <mergeCell ref="B8:I8"/>
    <mergeCell ref="B9:H9"/>
    <mergeCell ref="B10:H10"/>
    <mergeCell ref="B11:H11"/>
    <mergeCell ref="A24:A28"/>
    <mergeCell ref="B24:I28"/>
    <mergeCell ref="B13:H13"/>
    <mergeCell ref="B14:H14"/>
    <mergeCell ref="B15:H15"/>
    <mergeCell ref="B16:I16"/>
    <mergeCell ref="B17:H17"/>
    <mergeCell ref="B18:H18"/>
    <mergeCell ref="B19:H19"/>
    <mergeCell ref="B20:H20"/>
    <mergeCell ref="A21:H21"/>
    <mergeCell ref="A22:I22"/>
    <mergeCell ref="A23:H23"/>
    <mergeCell ref="A35:I35"/>
    <mergeCell ref="A36:I47"/>
    <mergeCell ref="A48:I48"/>
    <mergeCell ref="B29:I29"/>
    <mergeCell ref="A30:I30"/>
    <mergeCell ref="A31:I31"/>
    <mergeCell ref="A32:I32"/>
    <mergeCell ref="A33:I33"/>
    <mergeCell ref="A34:I34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&amp;CENGENHEIRA CILVIL LARISSA ALMEIDA ROCHA
CREA/MS 67270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Orçamento Sintético</vt:lpstr>
      <vt:lpstr>cronograma</vt:lpstr>
      <vt:lpstr>BDI</vt:lpstr>
      <vt:lpstr>BDI!Area_de_impressao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2022-05-02T17:34:35Z</cp:lastPrinted>
  <dcterms:created xsi:type="dcterms:W3CDTF">2022-05-02T17:07:47Z</dcterms:created>
  <dcterms:modified xsi:type="dcterms:W3CDTF">2022-05-02T18:22:26Z</dcterms:modified>
</cp:coreProperties>
</file>