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ICITAÇÕES 2023\PASTA - CONVITE\CONVITE 20_2023 OBRA QUADRA ESPORTIVA ESCOLA JOÃO BATISTA\"/>
    </mc:Choice>
  </mc:AlternateContent>
  <bookViews>
    <workbookView xWindow="0" yWindow="0" windowWidth="28800" windowHeight="12435"/>
  </bookViews>
  <sheets>
    <sheet name="Orçamento Sintético" sheetId="1" r:id="rId1"/>
    <sheet name="memória de cálculo" sheetId="2" r:id="rId2"/>
    <sheet name="cronograma" sheetId="3" r:id="rId3"/>
    <sheet name="BDI" sheetId="4" r:id="rId4"/>
  </sheets>
  <externalReferences>
    <externalReference r:id="rId5"/>
  </externalReferences>
  <definedNames>
    <definedName name="_xlnm.Print_Area" localSheetId="3">BDI!$A$1:$I$46</definedName>
    <definedName name="_xlnm.Print_Area" localSheetId="2">cronograma!$A$1:$E$29</definedName>
    <definedName name="_xlnm.Print_Area" localSheetId="1">'memória de cálculo'!$A$1:$E$28</definedName>
    <definedName name="_xlnm.Print_Titles" localSheetId="0">'[1]repeated header'!$4:$4</definedName>
  </definedNames>
  <calcPr calcId="152511"/>
</workbook>
</file>

<file path=xl/calcChain.xml><?xml version="1.0" encoding="utf-8"?>
<calcChain xmlns="http://schemas.openxmlformats.org/spreadsheetml/2006/main">
  <c r="C11" i="3" l="1"/>
  <c r="E26" i="2"/>
  <c r="H27" i="1"/>
  <c r="H26" i="1"/>
  <c r="J11" i="1"/>
  <c r="I20" i="1"/>
  <c r="I17" i="1"/>
  <c r="I12" i="1"/>
  <c r="I8" i="1"/>
  <c r="I5" i="1"/>
  <c r="I21" i="4"/>
  <c r="I14" i="4" s="1"/>
  <c r="I23" i="4" s="1"/>
  <c r="I4" i="4" s="1"/>
</calcChain>
</file>

<file path=xl/sharedStrings.xml><?xml version="1.0" encoding="utf-8"?>
<sst xmlns="http://schemas.openxmlformats.org/spreadsheetml/2006/main" count="345" uniqueCount="176">
  <si>
    <t>Obra</t>
  </si>
  <si>
    <t>Bancos</t>
  </si>
  <si>
    <t>B.D.I.</t>
  </si>
  <si>
    <t>Encargos Sociais</t>
  </si>
  <si>
    <t>QUADRA ESCOLA JOÃO BATISTA</t>
  </si>
  <si>
    <t xml:space="preserve">SINAPI - 03/2023 - Mato Grosso do Sul
</t>
  </si>
  <si>
    <t>28,35%</t>
  </si>
  <si>
    <t>Desonerado: embutido nos preços unitário dos insumos de mão de obra, de acordo com as bases.</t>
  </si>
  <si>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</si>
  <si>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</si>
  <si>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</si>
  <si>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</si>
  <si>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</si>
  <si>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</si>
  <si>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</si>
  <si>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</si>
  <si>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</si>
  <si>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</si>
  <si>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</si>
  <si>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</si>
  <si>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ADMINISTRAÇÃO LOCAL</t>
  </si>
  <si>
    <t xml:space="preserve"> 1.1 </t>
  </si>
  <si>
    <t xml:space="preserve"> 100305 </t>
  </si>
  <si>
    <t>SINAPI</t>
  </si>
  <si>
    <t>ENGENHEIRO CIVIL JUNIOR COM ENCARGOS COMPLEMENTARES</t>
  </si>
  <si>
    <t>H</t>
  </si>
  <si>
    <t xml:space="preserve"> 1.2 </t>
  </si>
  <si>
    <t xml:space="preserve"> 90780 </t>
  </si>
  <si>
    <t>MESTRE DE OBRAS COM ENCARGOS COMPLEMENTARES</t>
  </si>
  <si>
    <t xml:space="preserve"> 2 </t>
  </si>
  <si>
    <t>FUNDAÇÃO</t>
  </si>
  <si>
    <t xml:space="preserve"> 2.1 </t>
  </si>
  <si>
    <t xml:space="preserve"> 100576 </t>
  </si>
  <si>
    <t>REGULARIZAÇÃO E COMPACTAÇÃO DE SUBLEITO DE SOLO  PREDOMINANTEMENTE ARGILOSO. AF_11/2019</t>
  </si>
  <si>
    <t>m²</t>
  </si>
  <si>
    <t xml:space="preserve"> 2.2 </t>
  </si>
  <si>
    <t xml:space="preserve"> 94319 </t>
  </si>
  <si>
    <t>ATERRO MANUAL DE VALAS COM SOLO ARGILO-ARENOSO E COMPACTAÇÃO MECANIZADA. AF_05/2016</t>
  </si>
  <si>
    <t>m³</t>
  </si>
  <si>
    <t xml:space="preserve"> 3 </t>
  </si>
  <si>
    <t>QUADRA</t>
  </si>
  <si>
    <t xml:space="preserve"> 3.1 </t>
  </si>
  <si>
    <t xml:space="preserve"> 94995 </t>
  </si>
  <si>
    <t>EXECUÇÃO DE PASSEIO (CALÇADA) OU PISO DE CONCRETO COM CONCRETO MOLDADO IN LOCO, USINADO, ACABAMENTO CONVENCIONAL, ESPESSURA 8 CM, ARMADO. AF_08/2022</t>
  </si>
  <si>
    <t xml:space="preserve"> 3.2 </t>
  </si>
  <si>
    <t xml:space="preserve"> 97097 </t>
  </si>
  <si>
    <t>ACABAMENTO POLIDO PARA PISO DE CONCRETO ARMADO OU LAJE SOBRE SOLO DE ALTA RESISTÊNCIA. AF_09/2021</t>
  </si>
  <si>
    <t xml:space="preserve"> 00004718 </t>
  </si>
  <si>
    <t>PEDRA BRITADA N. 2 (19 A 38 MM) POSTO PEDREIRA/FORNECEDOR, SEM FRETE</t>
  </si>
  <si>
    <t xml:space="preserve"> 3.3 </t>
  </si>
  <si>
    <t xml:space="preserve"> 97087 </t>
  </si>
  <si>
    <t>CAMADA SEPARADORA PARA EXECUÇÃO DE RADIER, PISO DE CONCRETO OU LAJE SOBRE SOLO, EM LONA PLÁSTICA. AF_09/2021</t>
  </si>
  <si>
    <t xml:space="preserve"> 4 </t>
  </si>
  <si>
    <t>PINTURA</t>
  </si>
  <si>
    <t xml:space="preserve"> 4.1 </t>
  </si>
  <si>
    <t xml:space="preserve"> 102505 </t>
  </si>
  <si>
    <t>PINTURA DE DEMARCAÇÃO DE QUADRA POLIESPORTIVA COM BORRACHA CLORADA, E = 5 CM, APLICAÇÃO MANUAL. AF_05/2021</t>
  </si>
  <si>
    <t>M</t>
  </si>
  <si>
    <t xml:space="preserve"> 4.2 </t>
  </si>
  <si>
    <t xml:space="preserve"> 102494 </t>
  </si>
  <si>
    <t>PINTURA DE PISO COM TINTA EPÓXI, APLICAÇÃO MANUAL, 2 DEMÃOS, INCLUSO PRIMER EPÓXI. AF_05/2021</t>
  </si>
  <si>
    <t xml:space="preserve"> 5 </t>
  </si>
  <si>
    <t>TRANSPORTE</t>
  </si>
  <si>
    <t xml:space="preserve"> 5.1 </t>
  </si>
  <si>
    <t xml:space="preserve"> 95425 </t>
  </si>
  <si>
    <t>TRANSPORTE COM CAMINHÃO BASCULANTE DE 18 M³, EM VIA URBANA EM LEITO NATURAL (UNIDADE: M3XKM). AF_07/2020</t>
  </si>
  <si>
    <t>M3XKM</t>
  </si>
  <si>
    <t xml:space="preserve"> 5.2 </t>
  </si>
  <si>
    <t xml:space="preserve"> 97914 </t>
  </si>
  <si>
    <t>TRANSPORTE COM CAMINHÃO BASCULANTE DE 6 M³, EM VIA URBANA PAVIMENTADA, DMT ATÉ 30 KM (UNIDADE: M3XKM). AF_07/2020</t>
  </si>
  <si>
    <t xml:space="preserve"> 5.3 </t>
  </si>
  <si>
    <t xml:space="preserve"> 100948 </t>
  </si>
  <si>
    <t>TRANSPORTE COM CAMINHÃO CARROCERIA 9T, EM VIA URBANA PAVIMENTADA, ADICIONAL PARA DMT EXCEDENTE A 30 KM (UNIDADE: TXKM). AF_07/2020</t>
  </si>
  <si>
    <t>TXKM</t>
  </si>
  <si>
    <t>Total sem BDI</t>
  </si>
  <si>
    <t>Total do BDI</t>
  </si>
  <si>
    <t>Total Geral</t>
  </si>
  <si>
    <t>Memória de Cálculo</t>
  </si>
  <si>
    <t>10,0</t>
  </si>
  <si>
    <t xml:space="preserve"> = TEMPO=1*10=10HS</t>
  </si>
  <si>
    <t>320,0</t>
  </si>
  <si>
    <t xml:space="preserve"> = TEMPO=8*5=40*4=160*2=320h
</t>
  </si>
  <si>
    <t>700,0</t>
  </si>
  <si>
    <t xml:space="preserve"> = A=20*35=700m²</t>
  </si>
  <si>
    <t>70,0</t>
  </si>
  <si>
    <t xml:space="preserve"> = V=700m²*0,10cm=70m³</t>
  </si>
  <si>
    <t>35,0</t>
  </si>
  <si>
    <t xml:space="preserve"> = V=700m²*0,05cm=35m³</t>
  </si>
  <si>
    <t>348,88</t>
  </si>
  <si>
    <t xml:space="preserve"> = conforme projeto de demarcações </t>
  </si>
  <si>
    <t>4.200,0</t>
  </si>
  <si>
    <t xml:space="preserve"> = T=70m³*60Km=4200M³XKm</t>
  </si>
  <si>
    <t>900,0</t>
  </si>
  <si>
    <t xml:space="preserve"> = T=30m³*30Km=900M³XKm</t>
  </si>
  <si>
    <t>1.050,0</t>
  </si>
  <si>
    <t xml:space="preserve"> = T=35m³*30Km=1050,00M³XKm</t>
  </si>
  <si>
    <t>Cronograma Físico e Financeiro</t>
  </si>
  <si>
    <t>Total Por Etapa</t>
  </si>
  <si>
    <t>30 DIAS</t>
  </si>
  <si>
    <t>60 DIAS</t>
  </si>
  <si>
    <t>100,00%
13.473,80</t>
  </si>
  <si>
    <t>50,00%
6.736,90</t>
  </si>
  <si>
    <t>100,00%
1.253,00</t>
  </si>
  <si>
    <t>50,00%
626,50</t>
  </si>
  <si>
    <t>100,00%
12.220,80</t>
  </si>
  <si>
    <t>50,00%
6.110,40</t>
  </si>
  <si>
    <t/>
  </si>
  <si>
    <t>100,00%
2.100,00</t>
  </si>
  <si>
    <t>100,00%
7.118,30</t>
  </si>
  <si>
    <t>100,00%
126.207,90</t>
  </si>
  <si>
    <t>73,60%
92.894,90</t>
  </si>
  <si>
    <t>26,40%
33.313,00</t>
  </si>
  <si>
    <t>100,00%
86.730,00</t>
  </si>
  <si>
    <t>100,00%
33.313,00</t>
  </si>
  <si>
    <t>100,00%
4.379,90</t>
  </si>
  <si>
    <t>100,00%
1.785,00</t>
  </si>
  <si>
    <t>100,00%
52.530,01</t>
  </si>
  <si>
    <t>100,00%
3.733,01</t>
  </si>
  <si>
    <t>100,00%
48.797,00</t>
  </si>
  <si>
    <t>100,00%
16.080,00</t>
  </si>
  <si>
    <t>50,00%
8.040,00</t>
  </si>
  <si>
    <t>100,00%
11.844,00</t>
  </si>
  <si>
    <t>50,00%
5.922,00</t>
  </si>
  <si>
    <t>100,00%
3.123,00</t>
  </si>
  <si>
    <t>50,00%
1.561,50</t>
  </si>
  <si>
    <t>100,00%
1.113,00</t>
  </si>
  <si>
    <t>50,00%
556,50</t>
  </si>
  <si>
    <t>Porcentagem</t>
  </si>
  <si>
    <t>Custo</t>
  </si>
  <si>
    <t>100.619,91</t>
  </si>
  <si>
    <t>Porcentagem Acumulado</t>
  </si>
  <si>
    <t>100,0%</t>
  </si>
  <si>
    <t>Custo Acumulado</t>
  </si>
  <si>
    <t>PREFEITURA MUNICIPAL DE SIDROLANDIA</t>
  </si>
  <si>
    <t>COMPOSIÇÃO BDI COM DESONERAÇÃO</t>
  </si>
  <si>
    <t>OBRA:</t>
  </si>
  <si>
    <t>BDI</t>
  </si>
  <si>
    <t>ÁREA:</t>
  </si>
  <si>
    <t>LOCAL:</t>
  </si>
  <si>
    <t>PROP.:</t>
  </si>
  <si>
    <t>PREFEITURA MUNICIPAL DE SIDROLÂNDIA</t>
  </si>
  <si>
    <t>COMPOSIÇÃO</t>
  </si>
  <si>
    <t>Parcela do BDI - Acórdão 2622/2013 - TCU</t>
  </si>
  <si>
    <t xml:space="preserve">AC = Taxa de Administração Central </t>
  </si>
  <si>
    <t>S e G = Taxas de Seguro e Garantia</t>
  </si>
  <si>
    <t>R = Taxa de Risco</t>
  </si>
  <si>
    <t>DF = Taxa de Despesas Financeiras</t>
  </si>
  <si>
    <t>L = Taxa de Lucro / Remuneração</t>
  </si>
  <si>
    <t>I = Taxa de incidência de Impostos (PIS, COFINS e ISS)</t>
  </si>
  <si>
    <t xml:space="preserve">Impostos </t>
  </si>
  <si>
    <t>6.1</t>
  </si>
  <si>
    <t>ISS</t>
  </si>
  <si>
    <t>6.2</t>
  </si>
  <si>
    <t>PIS</t>
  </si>
  <si>
    <t>6.3</t>
  </si>
  <si>
    <t>COFINS</t>
  </si>
  <si>
    <t>6.4</t>
  </si>
  <si>
    <t>CPRB</t>
  </si>
  <si>
    <t>Total Impostos =</t>
  </si>
  <si>
    <t>Fórmula para o cálculo de BDI</t>
  </si>
  <si>
    <t xml:space="preserve">Fórmula: </t>
  </si>
  <si>
    <t>Notas:</t>
  </si>
  <si>
    <r>
      <t xml:space="preserve">1) Alíquota de ISS é determinada pela “Relação de Serviços”  do município onde se prestará o serviço conforme </t>
    </r>
    <r>
      <rPr>
        <b/>
        <sz val="10"/>
        <rFont val="Calibri"/>
        <family val="2"/>
      </rPr>
      <t>"Cita-se a Lei Municipal do ISS"</t>
    </r>
    <r>
      <rPr>
        <sz val="10"/>
        <rFont val="Calibri"/>
        <family val="2"/>
      </rPr>
      <t>.</t>
    </r>
  </si>
  <si>
    <t>3) Alíquota máxima de COFINS é de 3% conforme inciso XX do art. 10 da Lei nº10.833/03.</t>
  </si>
  <si>
    <t>4) Os percentuais dos itens que compõem analiticamente o BDI são so limites referenciais máximos adotados pela Administração consoante com o art.40 inciso X da Lei 8.666/93.</t>
  </si>
  <si>
    <t>Obs. Adequado ao Acordão 2622/2013 do TCU:</t>
  </si>
  <si>
    <t>700,00M²</t>
  </si>
  <si>
    <t>QUADRA DA ESCOLA JOÃO BATISTA</t>
  </si>
  <si>
    <t>ASSENTAMENTO CHE GUEVARA</t>
  </si>
  <si>
    <t>_______________________________________________________________
Engenheira Civil Aline Katumata
CRE/MS 62688/D</t>
  </si>
  <si>
    <r>
      <t xml:space="preserve">
________________________________________________________
</t>
    </r>
    <r>
      <rPr>
        <i/>
        <sz val="10"/>
        <color indexed="8"/>
        <rFont val="Calibri"/>
        <family val="2"/>
      </rPr>
      <t>Engenheira Civil Aline Katumata
CRE/MS 62688/D</t>
    </r>
  </si>
  <si>
    <t xml:space="preserve"> 2.3</t>
  </si>
  <si>
    <t>FABRICAÇÃO, MONTAGEM E DESMONTAGEM DE FÔRMA PARA VIGA BALDRAME, EM MADEIRA SERRADA, E=25 MM, 1 UTILIZAÇÃO. AF_06/2017</t>
  </si>
  <si>
    <t xml:space="preserve"> = A=(40+70)*0,12=13,20m²</t>
  </si>
  <si>
    <t>100,00%
12.350,66</t>
  </si>
  <si>
    <t>100,00%
3.132,36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</si>
</sst>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%"/>
    <numFmt numFmtId="165" formatCode="#,##0.00_ ;[Red]\-#,##0.00\ "/>
  </numFmts>
  <fonts count="40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Arial"/>
      <family val="2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i/>
      <sz val="12"/>
      <color theme="1"/>
      <name val="Calibri"/>
      <family val="2"/>
      <scheme val="minor"/>
    </font>
    <font>
      <i/>
      <sz val="10"/>
      <color indexed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0092F6"/>
      </bottom>
      <diagonal/>
    </border>
    <border>
      <left/>
      <right/>
      <top/>
      <bottom style="thick">
        <color rgb="FFFF55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medium">
        <color indexed="64"/>
      </right>
      <top/>
      <bottom style="thin">
        <color rgb="FFCCCCCC"/>
      </bottom>
      <diagonal/>
    </border>
    <border>
      <left/>
      <right style="medium">
        <color indexed="64"/>
      </right>
      <top/>
      <bottom style="thick">
        <color rgb="FF0092F6"/>
      </bottom>
      <diagonal/>
    </border>
    <border>
      <left/>
      <right style="medium">
        <color indexed="64"/>
      </right>
      <top/>
      <bottom style="thick">
        <color rgb="FFFF55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1" fillId="0" borderId="0"/>
    <xf numFmtId="9" fontId="31" fillId="0" borderId="0" applyFont="0" applyFill="0" applyBorder="0" applyAlignment="0" applyProtection="0"/>
  </cellStyleXfs>
  <cellXfs count="172">
    <xf numFmtId="0" fontId="0" fillId="0" borderId="0" xfId="0"/>
    <xf numFmtId="0" fontId="1" fillId="23" borderId="4" xfId="0" applyFont="1" applyFill="1" applyBorder="1" applyAlignment="1">
      <alignment horizontal="left" vertical="top" wrapText="1"/>
    </xf>
    <xf numFmtId="0" fontId="1" fillId="23" borderId="5" xfId="0" applyFont="1" applyFill="1" applyBorder="1" applyAlignment="1">
      <alignment horizontal="left" vertical="top" wrapText="1"/>
    </xf>
    <xf numFmtId="0" fontId="1" fillId="23" borderId="6" xfId="0" applyFont="1" applyFill="1" applyBorder="1" applyAlignment="1">
      <alignment horizontal="left" vertical="top" wrapText="1"/>
    </xf>
    <xf numFmtId="0" fontId="10" fillId="23" borderId="7" xfId="0" applyFont="1" applyFill="1" applyBorder="1" applyAlignment="1">
      <alignment horizontal="left" vertical="top" wrapText="1"/>
    </xf>
    <xf numFmtId="0" fontId="10" fillId="23" borderId="0" xfId="0" applyFont="1" applyFill="1" applyBorder="1" applyAlignment="1">
      <alignment horizontal="left" vertical="top" wrapText="1"/>
    </xf>
    <xf numFmtId="0" fontId="10" fillId="23" borderId="8" xfId="0" applyFont="1" applyFill="1" applyBorder="1" applyAlignment="1">
      <alignment horizontal="left" vertical="top" wrapText="1"/>
    </xf>
    <xf numFmtId="0" fontId="1" fillId="23" borderId="9" xfId="0" applyFont="1" applyFill="1" applyBorder="1" applyAlignment="1">
      <alignment horizontal="left" vertical="top" wrapText="1"/>
    </xf>
    <xf numFmtId="0" fontId="1" fillId="23" borderId="1" xfId="0" applyFont="1" applyFill="1" applyBorder="1" applyAlignment="1">
      <alignment horizontal="left" vertical="top" wrapText="1"/>
    </xf>
    <xf numFmtId="0" fontId="1" fillId="23" borderId="1" xfId="0" applyFont="1" applyFill="1" applyBorder="1" applyAlignment="1">
      <alignment horizontal="center" vertical="top" wrapText="1"/>
    </xf>
    <xf numFmtId="0" fontId="1" fillId="23" borderId="1" xfId="0" applyFont="1" applyFill="1" applyBorder="1" applyAlignment="1">
      <alignment horizontal="right" vertical="top" wrapText="1"/>
    </xf>
    <xf numFmtId="0" fontId="1" fillId="23" borderId="10" xfId="0" applyFont="1" applyFill="1" applyBorder="1" applyAlignment="1">
      <alignment horizontal="left" vertical="top" wrapText="1"/>
    </xf>
    <xf numFmtId="0" fontId="6" fillId="21" borderId="9" xfId="0" applyFont="1" applyFill="1" applyBorder="1" applyAlignment="1">
      <alignment horizontal="left" vertical="top" wrapText="1"/>
    </xf>
    <xf numFmtId="0" fontId="6" fillId="21" borderId="1" xfId="0" applyFont="1" applyFill="1" applyBorder="1" applyAlignment="1">
      <alignment horizontal="left" vertical="top" wrapText="1"/>
    </xf>
    <xf numFmtId="0" fontId="6" fillId="21" borderId="1" xfId="0" applyFont="1" applyFill="1" applyBorder="1" applyAlignment="1">
      <alignment horizontal="center" vertical="top" wrapText="1"/>
    </xf>
    <xf numFmtId="0" fontId="6" fillId="21" borderId="1" xfId="0" applyFont="1" applyFill="1" applyBorder="1" applyAlignment="1">
      <alignment horizontal="right" vertical="top" wrapText="1"/>
    </xf>
    <xf numFmtId="0" fontId="6" fillId="21" borderId="10" xfId="0" applyFont="1" applyFill="1" applyBorder="1" applyAlignment="1">
      <alignment horizontal="left" vertical="top" wrapText="1"/>
    </xf>
    <xf numFmtId="0" fontId="11" fillId="22" borderId="9" xfId="0" applyFont="1" applyFill="1" applyBorder="1" applyAlignment="1">
      <alignment horizontal="left" vertical="top" wrapText="1"/>
    </xf>
    <xf numFmtId="0" fontId="11" fillId="22" borderId="1" xfId="0" applyFont="1" applyFill="1" applyBorder="1" applyAlignment="1">
      <alignment horizontal="left" vertical="top" wrapText="1"/>
    </xf>
    <xf numFmtId="0" fontId="11" fillId="22" borderId="1" xfId="0" applyFont="1" applyFill="1" applyBorder="1" applyAlignment="1">
      <alignment horizontal="center" vertical="top" wrapText="1"/>
    </xf>
    <xf numFmtId="0" fontId="11" fillId="22" borderId="1" xfId="0" applyFont="1" applyFill="1" applyBorder="1" applyAlignment="1">
      <alignment horizontal="right" vertical="top" wrapText="1"/>
    </xf>
    <xf numFmtId="0" fontId="11" fillId="22" borderId="10" xfId="0" applyFont="1" applyFill="1" applyBorder="1" applyAlignment="1">
      <alignment horizontal="left" vertical="top" wrapText="1"/>
    </xf>
    <xf numFmtId="0" fontId="11" fillId="24" borderId="9" xfId="0" applyFont="1" applyFill="1" applyBorder="1" applyAlignment="1">
      <alignment horizontal="left" vertical="top" wrapText="1"/>
    </xf>
    <xf numFmtId="0" fontId="11" fillId="24" borderId="1" xfId="0" applyFont="1" applyFill="1" applyBorder="1" applyAlignment="1">
      <alignment horizontal="left" vertical="top" wrapText="1"/>
    </xf>
    <xf numFmtId="0" fontId="11" fillId="24" borderId="1" xfId="0" applyFont="1" applyFill="1" applyBorder="1" applyAlignment="1">
      <alignment horizontal="center" vertical="top" wrapText="1"/>
    </xf>
    <xf numFmtId="0" fontId="11" fillId="24" borderId="1" xfId="0" applyFont="1" applyFill="1" applyBorder="1" applyAlignment="1">
      <alignment horizontal="right" vertical="top" wrapText="1"/>
    </xf>
    <xf numFmtId="0" fontId="11" fillId="24" borderId="10" xfId="0" applyFont="1" applyFill="1" applyBorder="1" applyAlignment="1">
      <alignment horizontal="left" vertical="top" wrapText="1"/>
    </xf>
    <xf numFmtId="0" fontId="16" fillId="23" borderId="7" xfId="0" applyFont="1" applyFill="1" applyBorder="1" applyAlignment="1">
      <alignment horizontal="center" vertical="top" wrapText="1"/>
    </xf>
    <xf numFmtId="0" fontId="16" fillId="23" borderId="0" xfId="0" applyFont="1" applyFill="1" applyBorder="1" applyAlignment="1">
      <alignment horizontal="center" vertical="top" wrapText="1"/>
    </xf>
    <xf numFmtId="0" fontId="16" fillId="23" borderId="8" xfId="0" applyFont="1" applyFill="1" applyBorder="1" applyAlignment="1">
      <alignment horizontal="center" vertical="top" wrapText="1"/>
    </xf>
    <xf numFmtId="0" fontId="16" fillId="23" borderId="0" xfId="0" applyFont="1" applyFill="1" applyAlignment="1">
      <alignment horizontal="center" vertical="top" wrapText="1"/>
    </xf>
    <xf numFmtId="0" fontId="10" fillId="23" borderId="7" xfId="0" applyFont="1" applyFill="1" applyBorder="1" applyAlignment="1">
      <alignment vertical="top" wrapText="1"/>
    </xf>
    <xf numFmtId="4" fontId="10" fillId="23" borderId="8" xfId="0" applyNumberFormat="1" applyFont="1" applyFill="1" applyBorder="1" applyAlignment="1">
      <alignment horizontal="right" vertical="top" wrapText="1"/>
    </xf>
    <xf numFmtId="0" fontId="10" fillId="23" borderId="0" xfId="0" applyFont="1" applyFill="1" applyAlignment="1">
      <alignment horizontal="right" vertical="top" wrapText="1"/>
    </xf>
    <xf numFmtId="0" fontId="16" fillId="23" borderId="0" xfId="0" applyFont="1" applyFill="1" applyAlignment="1">
      <alignment vertical="top" wrapText="1"/>
    </xf>
    <xf numFmtId="0" fontId="1" fillId="23" borderId="5" xfId="0" applyFont="1" applyFill="1" applyBorder="1" applyAlignment="1">
      <alignment vertical="top" wrapText="1"/>
    </xf>
    <xf numFmtId="0" fontId="1" fillId="23" borderId="6" xfId="0" applyFont="1" applyFill="1" applyBorder="1" applyAlignment="1">
      <alignment vertical="top" wrapText="1"/>
    </xf>
    <xf numFmtId="0" fontId="1" fillId="23" borderId="0" xfId="0" applyFont="1" applyFill="1" applyAlignment="1">
      <alignment vertical="top" wrapText="1"/>
    </xf>
    <xf numFmtId="0" fontId="10" fillId="23" borderId="0" xfId="0" applyFont="1" applyFill="1" applyBorder="1" applyAlignment="1">
      <alignment vertical="top" wrapText="1"/>
    </xf>
    <xf numFmtId="0" fontId="10" fillId="23" borderId="8" xfId="0" applyFont="1" applyFill="1" applyBorder="1" applyAlignment="1">
      <alignment vertical="top" wrapText="1"/>
    </xf>
    <xf numFmtId="0" fontId="10" fillId="23" borderId="0" xfId="0" applyFont="1" applyFill="1" applyAlignment="1">
      <alignment vertical="top" wrapText="1"/>
    </xf>
    <xf numFmtId="0" fontId="0" fillId="0" borderId="0" xfId="0" applyAlignment="1"/>
    <xf numFmtId="0" fontId="1" fillId="23" borderId="10" xfId="0" applyFont="1" applyFill="1" applyBorder="1" applyAlignment="1">
      <alignment horizontal="right" vertical="top" wrapText="1"/>
    </xf>
    <xf numFmtId="0" fontId="11" fillId="21" borderId="2" xfId="0" applyFont="1" applyFill="1" applyBorder="1" applyAlignment="1">
      <alignment horizontal="right" vertical="top" wrapText="1"/>
    </xf>
    <xf numFmtId="0" fontId="11" fillId="21" borderId="17" xfId="0" applyFont="1" applyFill="1" applyBorder="1" applyAlignment="1">
      <alignment horizontal="right" vertical="top" wrapText="1"/>
    </xf>
    <xf numFmtId="0" fontId="11" fillId="22" borderId="3" xfId="0" applyFont="1" applyFill="1" applyBorder="1" applyAlignment="1">
      <alignment horizontal="right" vertical="top" wrapText="1"/>
    </xf>
    <xf numFmtId="0" fontId="11" fillId="22" borderId="18" xfId="0" applyFont="1" applyFill="1" applyBorder="1" applyAlignment="1">
      <alignment horizontal="right" vertical="top" wrapText="1"/>
    </xf>
    <xf numFmtId="0" fontId="6" fillId="21" borderId="10" xfId="0" applyFont="1" applyFill="1" applyBorder="1" applyAlignment="1">
      <alignment horizontal="right" vertical="top" wrapText="1"/>
    </xf>
    <xf numFmtId="0" fontId="11" fillId="22" borderId="10" xfId="0" applyFont="1" applyFill="1" applyBorder="1" applyAlignment="1">
      <alignment horizontal="right" vertical="top" wrapText="1"/>
    </xf>
    <xf numFmtId="0" fontId="11" fillId="24" borderId="3" xfId="0" applyFont="1" applyFill="1" applyBorder="1" applyAlignment="1">
      <alignment horizontal="right" vertical="top" wrapText="1"/>
    </xf>
    <xf numFmtId="0" fontId="11" fillId="24" borderId="10" xfId="0" applyFont="1" applyFill="1" applyBorder="1" applyAlignment="1">
      <alignment horizontal="right" vertical="top" wrapText="1"/>
    </xf>
    <xf numFmtId="0" fontId="10" fillId="23" borderId="8" xfId="0" applyFont="1" applyFill="1" applyBorder="1" applyAlignment="1">
      <alignment horizontal="right" vertical="top" wrapText="1"/>
    </xf>
    <xf numFmtId="0" fontId="0" fillId="0" borderId="0" xfId="0" applyFill="1" applyBorder="1" applyAlignment="1"/>
    <xf numFmtId="0" fontId="0" fillId="0" borderId="0" xfId="0" applyProtection="1">
      <protection locked="0"/>
    </xf>
    <xf numFmtId="0" fontId="28" fillId="0" borderId="22" xfId="0" applyFont="1" applyBorder="1"/>
    <xf numFmtId="0" fontId="28" fillId="0" borderId="24" xfId="0" applyFont="1" applyBorder="1" applyAlignment="1">
      <alignment horizontal="center" vertical="center"/>
    </xf>
    <xf numFmtId="0" fontId="27" fillId="27" borderId="22" xfId="0" applyFont="1" applyFill="1" applyBorder="1" applyAlignment="1">
      <alignment horizontal="center" vertical="center" wrapText="1"/>
    </xf>
    <xf numFmtId="0" fontId="32" fillId="0" borderId="22" xfId="1" applyFont="1" applyBorder="1" applyAlignment="1">
      <alignment horizontal="center" vertical="center"/>
    </xf>
    <xf numFmtId="10" fontId="33" fillId="24" borderId="24" xfId="2" applyNumberFormat="1" applyFont="1" applyFill="1" applyBorder="1" applyAlignment="1" applyProtection="1">
      <alignment horizontal="center" vertical="center"/>
      <protection locked="0"/>
    </xf>
    <xf numFmtId="10" fontId="32" fillId="24" borderId="24" xfId="1" applyNumberFormat="1" applyFont="1" applyFill="1" applyBorder="1" applyAlignment="1" applyProtection="1">
      <alignment horizontal="center" vertical="center"/>
      <protection locked="0"/>
    </xf>
    <xf numFmtId="10" fontId="32" fillId="0" borderId="24" xfId="1" applyNumberFormat="1" applyFont="1" applyBorder="1" applyAlignment="1">
      <alignment vertical="center"/>
    </xf>
    <xf numFmtId="10" fontId="32" fillId="24" borderId="24" xfId="2" applyNumberFormat="1" applyFont="1" applyFill="1" applyBorder="1" applyAlignment="1" applyProtection="1">
      <alignment horizontal="center" vertical="center"/>
      <protection locked="0"/>
    </xf>
    <xf numFmtId="10" fontId="34" fillId="0" borderId="24" xfId="2" applyNumberFormat="1" applyFont="1" applyFill="1" applyBorder="1" applyAlignment="1" applyProtection="1">
      <alignment horizontal="center" vertical="center"/>
    </xf>
    <xf numFmtId="10" fontId="34" fillId="0" borderId="24" xfId="1" applyNumberFormat="1" applyFont="1" applyBorder="1" applyAlignment="1">
      <alignment horizontal="center" vertical="center"/>
    </xf>
    <xf numFmtId="0" fontId="34" fillId="0" borderId="31" xfId="1" applyFont="1" applyBorder="1" applyAlignment="1">
      <alignment vertical="center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22" fillId="16" borderId="7" xfId="0" applyFont="1" applyFill="1" applyBorder="1" applyAlignment="1">
      <alignment horizontal="left" vertical="top" wrapText="1"/>
    </xf>
    <xf numFmtId="0" fontId="22" fillId="16" borderId="0" xfId="0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top" wrapText="1"/>
    </xf>
    <xf numFmtId="0" fontId="5" fillId="6" borderId="10" xfId="0" applyFont="1" applyFill="1" applyBorder="1" applyAlignment="1">
      <alignment horizontal="right" vertical="top" wrapText="1"/>
    </xf>
    <xf numFmtId="0" fontId="6" fillId="7" borderId="9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right" vertical="top" wrapText="1"/>
    </xf>
    <xf numFmtId="4" fontId="8" fillId="9" borderId="1" xfId="0" applyNumberFormat="1" applyFont="1" applyFill="1" applyBorder="1" applyAlignment="1">
      <alignment horizontal="right" vertical="top" wrapText="1"/>
    </xf>
    <xf numFmtId="164" fontId="9" fillId="10" borderId="10" xfId="0" applyNumberFormat="1" applyFont="1" applyFill="1" applyBorder="1" applyAlignment="1">
      <alignment horizontal="right" vertical="top" wrapText="1"/>
    </xf>
    <xf numFmtId="0" fontId="11" fillId="11" borderId="9" xfId="0" applyFont="1" applyFill="1" applyBorder="1" applyAlignment="1">
      <alignment horizontal="left" vertical="top" wrapText="1"/>
    </xf>
    <xf numFmtId="0" fontId="13" fillId="13" borderId="1" xfId="0" applyFont="1" applyFill="1" applyBorder="1" applyAlignment="1">
      <alignment horizontal="right" vertical="top" wrapText="1"/>
    </xf>
    <xf numFmtId="0" fontId="11" fillId="11" borderId="1" xfId="0" applyFont="1" applyFill="1" applyBorder="1" applyAlignment="1">
      <alignment horizontal="left" vertical="top" wrapText="1"/>
    </xf>
    <xf numFmtId="0" fontId="12" fillId="12" borderId="1" xfId="0" applyFont="1" applyFill="1" applyBorder="1" applyAlignment="1">
      <alignment horizontal="center" vertical="top" wrapText="1"/>
    </xf>
    <xf numFmtId="4" fontId="14" fillId="14" borderId="1" xfId="0" applyNumberFormat="1" applyFont="1" applyFill="1" applyBorder="1" applyAlignment="1">
      <alignment horizontal="right" vertical="top" wrapText="1"/>
    </xf>
    <xf numFmtId="164" fontId="15" fillId="15" borderId="10" xfId="0" applyNumberFormat="1" applyFont="1" applyFill="1" applyBorder="1" applyAlignment="1">
      <alignment horizontal="right" vertical="top" wrapText="1"/>
    </xf>
    <xf numFmtId="0" fontId="17" fillId="24" borderId="9" xfId="0" applyFont="1" applyFill="1" applyBorder="1" applyAlignment="1">
      <alignment horizontal="left" vertical="top" wrapText="1"/>
    </xf>
    <xf numFmtId="0" fontId="19" fillId="24" borderId="1" xfId="0" applyFont="1" applyFill="1" applyBorder="1" applyAlignment="1">
      <alignment horizontal="right" vertical="top" wrapText="1"/>
    </xf>
    <xf numFmtId="0" fontId="17" fillId="24" borderId="1" xfId="0" applyFont="1" applyFill="1" applyBorder="1" applyAlignment="1">
      <alignment horizontal="left" vertical="top" wrapText="1"/>
    </xf>
    <xf numFmtId="0" fontId="18" fillId="24" borderId="1" xfId="0" applyFont="1" applyFill="1" applyBorder="1" applyAlignment="1">
      <alignment horizontal="center" vertical="top" wrapText="1"/>
    </xf>
    <xf numFmtId="4" fontId="20" fillId="24" borderId="1" xfId="0" applyNumberFormat="1" applyFont="1" applyFill="1" applyBorder="1" applyAlignment="1">
      <alignment horizontal="right" vertical="top" wrapText="1"/>
    </xf>
    <xf numFmtId="164" fontId="21" fillId="24" borderId="10" xfId="0" applyNumberFormat="1" applyFont="1" applyFill="1" applyBorder="1" applyAlignment="1">
      <alignment horizontal="right" vertical="top" wrapText="1"/>
    </xf>
    <xf numFmtId="0" fontId="26" fillId="20" borderId="7" xfId="0" applyFont="1" applyFill="1" applyBorder="1" applyAlignment="1">
      <alignment horizontal="center" vertical="top" wrapText="1"/>
    </xf>
    <xf numFmtId="0" fontId="26" fillId="20" borderId="0" xfId="0" applyFont="1" applyFill="1" applyBorder="1" applyAlignment="1">
      <alignment horizontal="center" vertical="top" wrapText="1"/>
    </xf>
    <xf numFmtId="0" fontId="26" fillId="20" borderId="8" xfId="0" applyFont="1" applyFill="1" applyBorder="1" applyAlignment="1">
      <alignment horizontal="center" vertical="top" wrapText="1"/>
    </xf>
    <xf numFmtId="0" fontId="25" fillId="19" borderId="0" xfId="0" applyFont="1" applyFill="1" applyBorder="1" applyAlignment="1">
      <alignment horizontal="left" vertical="top" wrapText="1"/>
    </xf>
    <xf numFmtId="0" fontId="23" fillId="17" borderId="0" xfId="0" applyFont="1" applyFill="1" applyBorder="1" applyAlignment="1">
      <alignment horizontal="right" vertical="top" wrapText="1"/>
    </xf>
    <xf numFmtId="0" fontId="11" fillId="12" borderId="1" xfId="0" applyFont="1" applyFill="1" applyBorder="1" applyAlignment="1">
      <alignment horizontal="center" vertical="top" wrapText="1"/>
    </xf>
    <xf numFmtId="0" fontId="11" fillId="22" borderId="8" xfId="0" applyFont="1" applyFill="1" applyBorder="1" applyAlignment="1">
      <alignment horizontal="right" vertical="top" wrapText="1"/>
    </xf>
    <xf numFmtId="4" fontId="11" fillId="22" borderId="1" xfId="0" applyNumberFormat="1" applyFont="1" applyFill="1" applyBorder="1" applyAlignment="1">
      <alignment horizontal="right" vertical="top" wrapText="1"/>
    </xf>
    <xf numFmtId="165" fontId="11" fillId="22" borderId="3" xfId="0" applyNumberFormat="1" applyFont="1" applyFill="1" applyBorder="1" applyAlignment="1">
      <alignment horizontal="right" vertical="top" wrapText="1"/>
    </xf>
    <xf numFmtId="10" fontId="10" fillId="23" borderId="0" xfId="0" applyNumberFormat="1" applyFont="1" applyFill="1" applyBorder="1" applyAlignment="1">
      <alignment horizontal="right" vertical="top" wrapText="1"/>
    </xf>
    <xf numFmtId="4" fontId="10" fillId="23" borderId="0" xfId="0" applyNumberFormat="1" applyFont="1" applyFill="1" applyBorder="1" applyAlignment="1">
      <alignment horizontal="right" vertical="top" wrapText="1"/>
    </xf>
    <xf numFmtId="10" fontId="10" fillId="23" borderId="8" xfId="0" applyNumberFormat="1" applyFont="1" applyFill="1" applyBorder="1" applyAlignment="1">
      <alignment horizontal="righ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22" fillId="16" borderId="0" xfId="0" applyFont="1" applyFill="1" applyBorder="1" applyAlignment="1">
      <alignment horizontal="left" vertical="top" wrapText="1"/>
    </xf>
    <xf numFmtId="0" fontId="22" fillId="16" borderId="8" xfId="0" applyFont="1" applyFill="1" applyBorder="1" applyAlignment="1">
      <alignment horizontal="left" vertical="top" wrapText="1"/>
    </xf>
    <xf numFmtId="0" fontId="23" fillId="17" borderId="7" xfId="0" applyFont="1" applyFill="1" applyBorder="1" applyAlignment="1">
      <alignment horizontal="right" vertical="top" wrapText="1"/>
    </xf>
    <xf numFmtId="0" fontId="23" fillId="17" borderId="0" xfId="0" applyFont="1" applyFill="1" applyBorder="1" applyAlignment="1">
      <alignment horizontal="right" vertical="top" wrapText="1"/>
    </xf>
    <xf numFmtId="4" fontId="24" fillId="18" borderId="0" xfId="0" applyNumberFormat="1" applyFont="1" applyFill="1" applyBorder="1" applyAlignment="1">
      <alignment horizontal="right" vertical="top" wrapText="1"/>
    </xf>
    <xf numFmtId="0" fontId="23" fillId="17" borderId="8" xfId="0" applyFont="1" applyFill="1" applyBorder="1" applyAlignment="1">
      <alignment horizontal="right" vertical="top" wrapText="1"/>
    </xf>
    <xf numFmtId="0" fontId="16" fillId="20" borderId="11" xfId="0" applyFont="1" applyFill="1" applyBorder="1" applyAlignment="1">
      <alignment horizontal="center" wrapText="1"/>
    </xf>
    <xf numFmtId="0" fontId="0" fillId="0" borderId="12" xfId="0" applyBorder="1" applyAlignment="1"/>
    <xf numFmtId="0" fontId="0" fillId="0" borderId="13" xfId="0" applyBorder="1" applyAlignment="1"/>
    <xf numFmtId="0" fontId="2" fillId="3" borderId="7" xfId="0" applyFont="1" applyFill="1" applyBorder="1" applyAlignment="1">
      <alignment horizontal="center" wrapText="1"/>
    </xf>
    <xf numFmtId="0" fontId="0" fillId="0" borderId="0" xfId="0" applyBorder="1"/>
    <xf numFmtId="0" fontId="0" fillId="0" borderId="8" xfId="0" applyBorder="1"/>
    <xf numFmtId="0" fontId="10" fillId="23" borderId="0" xfId="0" applyFont="1" applyFill="1" applyBorder="1" applyAlignment="1">
      <alignment horizontal="left" vertical="top" wrapText="1"/>
    </xf>
    <xf numFmtId="0" fontId="16" fillId="23" borderId="11" xfId="0" applyFont="1" applyFill="1" applyBorder="1" applyAlignment="1">
      <alignment horizontal="center" wrapText="1"/>
    </xf>
    <xf numFmtId="0" fontId="16" fillId="23" borderId="12" xfId="0" applyFont="1" applyFill="1" applyBorder="1" applyAlignment="1">
      <alignment horizontal="center" wrapText="1"/>
    </xf>
    <xf numFmtId="0" fontId="16" fillId="23" borderId="13" xfId="0" applyFont="1" applyFill="1" applyBorder="1" applyAlignment="1">
      <alignment horizontal="center" wrapText="1"/>
    </xf>
    <xf numFmtId="0" fontId="0" fillId="0" borderId="0" xfId="0"/>
    <xf numFmtId="0" fontId="1" fillId="23" borderId="7" xfId="0" applyFont="1" applyFill="1" applyBorder="1" applyAlignment="1">
      <alignment horizontal="center" wrapText="1"/>
    </xf>
    <xf numFmtId="0" fontId="1" fillId="23" borderId="14" xfId="0" applyFont="1" applyFill="1" applyBorder="1" applyAlignment="1">
      <alignment horizontal="center" wrapText="1"/>
    </xf>
    <xf numFmtId="0" fontId="1" fillId="23" borderId="15" xfId="0" applyFont="1" applyFill="1" applyBorder="1" applyAlignment="1">
      <alignment horizontal="center" wrapText="1"/>
    </xf>
    <xf numFmtId="0" fontId="1" fillId="23" borderId="16" xfId="0" applyFont="1" applyFill="1" applyBorder="1" applyAlignment="1">
      <alignment horizontal="center" wrapText="1"/>
    </xf>
    <xf numFmtId="0" fontId="10" fillId="23" borderId="7" xfId="0" applyFont="1" applyFill="1" applyBorder="1" applyAlignment="1">
      <alignment horizontal="left" vertical="top" wrapText="1"/>
    </xf>
    <xf numFmtId="0" fontId="32" fillId="0" borderId="23" xfId="1" applyFont="1" applyBorder="1" applyAlignment="1">
      <alignment horizontal="left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30" fillId="25" borderId="22" xfId="0" applyFont="1" applyFill="1" applyBorder="1" applyAlignment="1">
      <alignment horizontal="center" vertical="center"/>
    </xf>
    <xf numFmtId="0" fontId="30" fillId="25" borderId="23" xfId="0" applyFont="1" applyFill="1" applyBorder="1" applyAlignment="1">
      <alignment horizontal="center" vertical="center"/>
    </xf>
    <xf numFmtId="0" fontId="30" fillId="25" borderId="24" xfId="0" applyFont="1" applyFill="1" applyBorder="1" applyAlignment="1">
      <alignment horizontal="center" vertical="center"/>
    </xf>
    <xf numFmtId="0" fontId="28" fillId="0" borderId="23" xfId="0" applyFont="1" applyBorder="1" applyAlignment="1" applyProtection="1">
      <alignment horizontal="left" wrapText="1"/>
      <protection locked="0"/>
    </xf>
    <xf numFmtId="0" fontId="28" fillId="0" borderId="23" xfId="0" applyFont="1" applyBorder="1" applyAlignment="1" applyProtection="1">
      <alignment horizontal="left"/>
      <protection locked="0"/>
    </xf>
    <xf numFmtId="10" fontId="28" fillId="0" borderId="24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26" borderId="22" xfId="0" applyFont="1" applyFill="1" applyBorder="1" applyAlignment="1">
      <alignment horizontal="center" vertical="center"/>
    </xf>
    <xf numFmtId="0" fontId="28" fillId="26" borderId="23" xfId="0" applyFont="1" applyFill="1" applyBorder="1" applyAlignment="1">
      <alignment horizontal="center" vertical="center"/>
    </xf>
    <xf numFmtId="0" fontId="28" fillId="26" borderId="24" xfId="0" applyFont="1" applyFill="1" applyBorder="1" applyAlignment="1">
      <alignment horizontal="center" vertical="center"/>
    </xf>
    <xf numFmtId="0" fontId="27" fillId="27" borderId="23" xfId="0" applyFont="1" applyFill="1" applyBorder="1" applyAlignment="1">
      <alignment horizontal="center" vertical="center" wrapText="1"/>
    </xf>
    <xf numFmtId="0" fontId="27" fillId="27" borderId="24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2" fillId="0" borderId="23" xfId="1" applyFont="1" applyBorder="1" applyAlignment="1">
      <alignment horizontal="center" vertical="center"/>
    </xf>
    <xf numFmtId="0" fontId="34" fillId="0" borderId="22" xfId="1" applyFont="1" applyBorder="1" applyAlignment="1">
      <alignment horizontal="center" vertical="center"/>
    </xf>
    <xf numFmtId="0" fontId="34" fillId="0" borderId="23" xfId="1" applyFont="1" applyBorder="1" applyAlignment="1">
      <alignment horizontal="center" vertical="center"/>
    </xf>
    <xf numFmtId="0" fontId="34" fillId="0" borderId="24" xfId="1" applyFont="1" applyBorder="1" applyAlignment="1">
      <alignment horizontal="center" vertical="center"/>
    </xf>
    <xf numFmtId="0" fontId="32" fillId="0" borderId="22" xfId="1" applyFont="1" applyBorder="1" applyAlignment="1">
      <alignment horizontal="center" vertical="center"/>
    </xf>
    <xf numFmtId="0" fontId="38" fillId="0" borderId="37" xfId="0" applyFont="1" applyBorder="1" applyAlignment="1">
      <alignment horizontal="center" wrapText="1"/>
    </xf>
    <xf numFmtId="0" fontId="38" fillId="0" borderId="38" xfId="0" applyFont="1" applyBorder="1" applyAlignment="1">
      <alignment horizontal="center" wrapText="1"/>
    </xf>
    <xf numFmtId="0" fontId="38" fillId="0" borderId="39" xfId="0" applyFont="1" applyBorder="1" applyAlignment="1">
      <alignment horizontal="center" wrapText="1"/>
    </xf>
    <xf numFmtId="0" fontId="32" fillId="0" borderId="32" xfId="1" applyFont="1" applyBorder="1" applyAlignment="1" applyProtection="1">
      <alignment horizontal="center" vertical="center"/>
      <protection locked="0"/>
    </xf>
    <xf numFmtId="0" fontId="32" fillId="0" borderId="33" xfId="1" applyFont="1" applyBorder="1" applyAlignment="1" applyProtection="1">
      <alignment horizontal="center" vertical="center"/>
      <protection locked="0"/>
    </xf>
    <xf numFmtId="0" fontId="32" fillId="0" borderId="34" xfId="1" applyFont="1" applyBorder="1" applyAlignment="1" applyProtection="1">
      <alignment horizontal="center" vertical="center"/>
      <protection locked="0"/>
    </xf>
    <xf numFmtId="0" fontId="32" fillId="0" borderId="22" xfId="1" applyFont="1" applyBorder="1" applyAlignment="1" applyProtection="1">
      <alignment vertical="center" wrapText="1"/>
      <protection locked="0"/>
    </xf>
    <xf numFmtId="0" fontId="32" fillId="0" borderId="23" xfId="1" applyFont="1" applyBorder="1" applyAlignment="1" applyProtection="1">
      <alignment vertical="center" wrapText="1"/>
      <protection locked="0"/>
    </xf>
    <xf numFmtId="0" fontId="32" fillId="0" borderId="24" xfId="1" applyFont="1" applyBorder="1" applyAlignment="1" applyProtection="1">
      <alignment vertical="center" wrapText="1"/>
      <protection locked="0"/>
    </xf>
    <xf numFmtId="0" fontId="32" fillId="0" borderId="22" xfId="1" applyFont="1" applyBorder="1" applyAlignment="1">
      <alignment vertical="center" wrapText="1"/>
    </xf>
    <xf numFmtId="0" fontId="32" fillId="0" borderId="23" xfId="1" applyFont="1" applyBorder="1" applyAlignment="1">
      <alignment vertical="center" wrapText="1"/>
    </xf>
    <xf numFmtId="0" fontId="32" fillId="0" borderId="24" xfId="1" applyFont="1" applyBorder="1" applyAlignment="1">
      <alignment vertical="center" wrapText="1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3">
    <cellStyle name="Normal" xfId="0" builtinId="0"/>
    <cellStyle name="Normal 2 22" xfId="1"/>
    <cellStyle name="Porcentagem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33500" cy="1276350"/>
    <xdr:pic>
      <xdr:nvPicPr>
        <xdr:cNvPr id="2" name="Imagem 1"/>
        <xdr:cNvPicPr>
          <a:picLocks noSelect="1" noChangeAspect="1" noMove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104775</xdr:rowOff>
    </xdr:from>
    <xdr:to>
      <xdr:col>0</xdr:col>
      <xdr:colOff>1133475</xdr:colOff>
      <xdr:row>1</xdr:row>
      <xdr:rowOff>719233</xdr:rowOff>
    </xdr:to>
    <xdr:pic>
      <xdr:nvPicPr>
        <xdr:cNvPr id="2" name="Picture 1" descr="Brasão do 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04775"/>
          <a:ext cx="933450" cy="8049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0</xdr:col>
      <xdr:colOff>1332338</xdr:colOff>
      <xdr:row>1</xdr:row>
      <xdr:rowOff>571500</xdr:rowOff>
    </xdr:to>
    <xdr:pic>
      <xdr:nvPicPr>
        <xdr:cNvPr id="2" name="Picture 1" descr="Brasão do 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1237088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24</xdr:row>
      <xdr:rowOff>47625</xdr:rowOff>
    </xdr:from>
    <xdr:to>
      <xdr:col>7</xdr:col>
      <xdr:colOff>142875</xdr:colOff>
      <xdr:row>26</xdr:row>
      <xdr:rowOff>123825</xdr:rowOff>
    </xdr:to>
    <xdr:pic>
      <xdr:nvPicPr>
        <xdr:cNvPr id="2" name="Picture 1" descr="image001">
          <a:extLst>
            <a:ext uri="{FF2B5EF4-FFF2-40B4-BE49-F238E27FC236}">
              <a16:creationId xmlns:a16="http://schemas.microsoft.com/office/drawing/2014/main" xmlns="" id="{176F5127-68F1-4F58-9A23-7711DDE32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31" t="-20001" b="-2"/>
        <a:stretch>
          <a:fillRect/>
        </a:stretch>
      </xdr:blipFill>
      <xdr:spPr bwMode="auto">
        <a:xfrm>
          <a:off x="714375" y="4629150"/>
          <a:ext cx="4076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33</xdr:row>
      <xdr:rowOff>38100</xdr:rowOff>
    </xdr:from>
    <xdr:to>
      <xdr:col>9</xdr:col>
      <xdr:colOff>1</xdr:colOff>
      <xdr:row>45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xmlns="" id="{AF28C4D2-1000-4B64-87F6-A9A1C7BF8DB5}"/>
            </a:ext>
          </a:extLst>
        </xdr:cNvPr>
        <xdr:cNvGrpSpPr>
          <a:grpSpLocks/>
        </xdr:cNvGrpSpPr>
      </xdr:nvGrpSpPr>
      <xdr:grpSpPr bwMode="auto">
        <a:xfrm>
          <a:off x="47625" y="5953125"/>
          <a:ext cx="6400801" cy="2133600"/>
          <a:chOff x="0" y="7874000"/>
          <a:chExt cx="6138332" cy="2402417"/>
        </a:xfrm>
      </xdr:grpSpPr>
      <xdr:pic>
        <xdr:nvPicPr>
          <xdr:cNvPr id="4" name="Imagem 3">
            <a:extLst>
              <a:ext uri="{FF2B5EF4-FFF2-40B4-BE49-F238E27FC236}">
                <a16:creationId xmlns:a16="http://schemas.microsoft.com/office/drawing/2014/main" xmlns="" id="{7324A3F6-8F1C-48E9-8BE2-1F32B2D5579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lum contrast="2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77927"/>
          <a:stretch>
            <a:fillRect/>
          </a:stretch>
        </xdr:blipFill>
        <xdr:spPr bwMode="auto">
          <a:xfrm>
            <a:off x="0" y="7874000"/>
            <a:ext cx="6138332" cy="1365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m 4">
            <a:extLst>
              <a:ext uri="{FF2B5EF4-FFF2-40B4-BE49-F238E27FC236}">
                <a16:creationId xmlns:a16="http://schemas.microsoft.com/office/drawing/2014/main" xmlns="" id="{2A33F911-DF24-4943-B158-40D796B3A1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lum contrast="2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59479" b="23924"/>
          <a:stretch>
            <a:fillRect/>
          </a:stretch>
        </xdr:blipFill>
        <xdr:spPr bwMode="auto">
          <a:xfrm>
            <a:off x="0" y="9249834"/>
            <a:ext cx="6138332" cy="10265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</xdr:colOff>
      <xdr:row>0</xdr:row>
      <xdr:rowOff>638175</xdr:rowOff>
    </xdr:to>
    <xdr:pic>
      <xdr:nvPicPr>
        <xdr:cNvPr id="6" name="Picture 1" descr="Brasão do 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eated%20head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eated head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showOutlineSymbols="0" showWhiteSpace="0" zoomScaleNormal="100" workbookViewId="0">
      <selection activeCell="A28" sqref="A28:J28"/>
    </sheetView>
  </sheetViews>
  <sheetFormatPr defaultRowHeight="14.25" x14ac:dyDescent="0.2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10" width="13" bestFit="1" customWidth="1"/>
  </cols>
  <sheetData>
    <row r="1" spans="1:10" ht="15" x14ac:dyDescent="0.2">
      <c r="A1" s="65"/>
      <c r="B1" s="66"/>
      <c r="C1" s="66"/>
      <c r="D1" s="66"/>
      <c r="E1" s="103" t="s">
        <v>1</v>
      </c>
      <c r="F1" s="103"/>
      <c r="G1" s="103" t="s">
        <v>2</v>
      </c>
      <c r="H1" s="103"/>
      <c r="I1" s="103" t="s">
        <v>3</v>
      </c>
      <c r="J1" s="104"/>
    </row>
    <row r="2" spans="1:10" ht="80.099999999999994" customHeight="1" x14ac:dyDescent="0.2">
      <c r="A2" s="67"/>
      <c r="B2" s="68"/>
      <c r="C2" s="68"/>
      <c r="D2" s="68" t="s">
        <v>4</v>
      </c>
      <c r="E2" s="105" t="s">
        <v>5</v>
      </c>
      <c r="F2" s="105"/>
      <c r="G2" s="105" t="s">
        <v>6</v>
      </c>
      <c r="H2" s="105"/>
      <c r="I2" s="105" t="s">
        <v>7</v>
      </c>
      <c r="J2" s="106"/>
    </row>
    <row r="3" spans="1:10" ht="15" x14ac:dyDescent="0.25">
      <c r="A3" s="114" t="s">
        <v>8</v>
      </c>
      <c r="B3" s="115"/>
      <c r="C3" s="115"/>
      <c r="D3" s="115"/>
      <c r="E3" s="115"/>
      <c r="F3" s="115"/>
      <c r="G3" s="115"/>
      <c r="H3" s="115"/>
      <c r="I3" s="115"/>
      <c r="J3" s="116"/>
    </row>
    <row r="4" spans="1:10" ht="30" customHeight="1" x14ac:dyDescent="0.2">
      <c r="A4" s="69" t="s">
        <v>9</v>
      </c>
      <c r="B4" s="70" t="s">
        <v>10</v>
      </c>
      <c r="C4" s="71" t="s">
        <v>11</v>
      </c>
      <c r="D4" s="71" t="s">
        <v>12</v>
      </c>
      <c r="E4" s="72" t="s">
        <v>13</v>
      </c>
      <c r="F4" s="70" t="s">
        <v>14</v>
      </c>
      <c r="G4" s="70" t="s">
        <v>15</v>
      </c>
      <c r="H4" s="70" t="s">
        <v>16</v>
      </c>
      <c r="I4" s="70" t="s">
        <v>17</v>
      </c>
      <c r="J4" s="73" t="s">
        <v>18</v>
      </c>
    </row>
    <row r="5" spans="1:10" ht="24" customHeight="1" x14ac:dyDescent="0.2">
      <c r="A5" s="74" t="s">
        <v>19</v>
      </c>
      <c r="B5" s="75"/>
      <c r="C5" s="75"/>
      <c r="D5" s="75" t="s">
        <v>20</v>
      </c>
      <c r="E5" s="75"/>
      <c r="F5" s="76"/>
      <c r="G5" s="75"/>
      <c r="H5" s="75"/>
      <c r="I5" s="77">
        <f>SUM(I6:I7)</f>
        <v>13473.8</v>
      </c>
      <c r="J5" s="78">
        <v>6.1945654822966538E-2</v>
      </c>
    </row>
    <row r="6" spans="1:10" ht="26.1" customHeight="1" x14ac:dyDescent="0.2">
      <c r="A6" s="79" t="s">
        <v>21</v>
      </c>
      <c r="B6" s="80" t="s">
        <v>22</v>
      </c>
      <c r="C6" s="81" t="s">
        <v>23</v>
      </c>
      <c r="D6" s="81" t="s">
        <v>24</v>
      </c>
      <c r="E6" s="82" t="s">
        <v>25</v>
      </c>
      <c r="F6" s="80">
        <v>10</v>
      </c>
      <c r="G6" s="83">
        <v>97.63</v>
      </c>
      <c r="H6" s="83">
        <v>125.3</v>
      </c>
      <c r="I6" s="83">
        <v>1253</v>
      </c>
      <c r="J6" s="84">
        <v>5.7606544176978334E-3</v>
      </c>
    </row>
    <row r="7" spans="1:10" ht="24" customHeight="1" x14ac:dyDescent="0.2">
      <c r="A7" s="79" t="s">
        <v>26</v>
      </c>
      <c r="B7" s="80" t="s">
        <v>27</v>
      </c>
      <c r="C7" s="81" t="s">
        <v>23</v>
      </c>
      <c r="D7" s="81" t="s">
        <v>28</v>
      </c>
      <c r="E7" s="82" t="s">
        <v>25</v>
      </c>
      <c r="F7" s="80">
        <v>320</v>
      </c>
      <c r="G7" s="83">
        <v>29.76</v>
      </c>
      <c r="H7" s="83">
        <v>38.19</v>
      </c>
      <c r="I7" s="83">
        <v>12220.8</v>
      </c>
      <c r="J7" s="84">
        <v>5.6185000405268706E-2</v>
      </c>
    </row>
    <row r="8" spans="1:10" ht="24" customHeight="1" x14ac:dyDescent="0.2">
      <c r="A8" s="74" t="s">
        <v>29</v>
      </c>
      <c r="B8" s="75"/>
      <c r="C8" s="75"/>
      <c r="D8" s="75" t="s">
        <v>30</v>
      </c>
      <c r="E8" s="75"/>
      <c r="F8" s="76"/>
      <c r="G8" s="75"/>
      <c r="H8" s="75"/>
      <c r="I8" s="77">
        <f>SUM(I9:I11)</f>
        <v>12350.66</v>
      </c>
      <c r="J8" s="78">
        <v>4.238103800372222E-2</v>
      </c>
    </row>
    <row r="9" spans="1:10" ht="26.1" customHeight="1" x14ac:dyDescent="0.2">
      <c r="A9" s="79" t="s">
        <v>31</v>
      </c>
      <c r="B9" s="80" t="s">
        <v>32</v>
      </c>
      <c r="C9" s="81" t="s">
        <v>23</v>
      </c>
      <c r="D9" s="81" t="s">
        <v>33</v>
      </c>
      <c r="E9" s="82" t="s">
        <v>34</v>
      </c>
      <c r="F9" s="80">
        <v>700</v>
      </c>
      <c r="G9" s="83">
        <v>2.34</v>
      </c>
      <c r="H9" s="83">
        <v>3</v>
      </c>
      <c r="I9" s="83">
        <v>2100</v>
      </c>
      <c r="J9" s="84">
        <v>9.6547280743539115E-3</v>
      </c>
    </row>
    <row r="10" spans="1:10" ht="26.1" customHeight="1" x14ac:dyDescent="0.2">
      <c r="A10" s="79" t="s">
        <v>35</v>
      </c>
      <c r="B10" s="80" t="s">
        <v>36</v>
      </c>
      <c r="C10" s="81" t="s">
        <v>23</v>
      </c>
      <c r="D10" s="81" t="s">
        <v>37</v>
      </c>
      <c r="E10" s="82" t="s">
        <v>38</v>
      </c>
      <c r="F10" s="80">
        <v>70</v>
      </c>
      <c r="G10" s="83">
        <v>79.23</v>
      </c>
      <c r="H10" s="83">
        <v>101.69</v>
      </c>
      <c r="I10" s="83">
        <v>7118.3</v>
      </c>
      <c r="J10" s="84">
        <v>3.2726309929368307E-2</v>
      </c>
    </row>
    <row r="11" spans="1:10" ht="26.1" customHeight="1" x14ac:dyDescent="0.2">
      <c r="A11" s="79" t="s">
        <v>171</v>
      </c>
      <c r="B11" s="80">
        <v>96530</v>
      </c>
      <c r="C11" s="81" t="s">
        <v>23</v>
      </c>
      <c r="D11" s="81" t="s">
        <v>172</v>
      </c>
      <c r="E11" s="96" t="s">
        <v>34</v>
      </c>
      <c r="F11" s="80">
        <v>13.2</v>
      </c>
      <c r="G11" s="83">
        <v>184.89</v>
      </c>
      <c r="H11" s="83">
        <v>237.3</v>
      </c>
      <c r="I11" s="83">
        <v>3132.36</v>
      </c>
      <c r="J11" s="84">
        <f>I11/H27</f>
        <v>1.4196548015687106E-2</v>
      </c>
    </row>
    <row r="12" spans="1:10" ht="24" customHeight="1" x14ac:dyDescent="0.2">
      <c r="A12" s="74" t="s">
        <v>39</v>
      </c>
      <c r="B12" s="75"/>
      <c r="C12" s="75"/>
      <c r="D12" s="75" t="s">
        <v>40</v>
      </c>
      <c r="E12" s="75"/>
      <c r="F12" s="76"/>
      <c r="G12" s="75"/>
      <c r="H12" s="75"/>
      <c r="I12" s="77">
        <f>SUM(I13:I16)</f>
        <v>126207.9</v>
      </c>
      <c r="J12" s="78">
        <v>0.58023950254059575</v>
      </c>
    </row>
    <row r="13" spans="1:10" ht="39" customHeight="1" x14ac:dyDescent="0.2">
      <c r="A13" s="79" t="s">
        <v>41</v>
      </c>
      <c r="B13" s="80" t="s">
        <v>42</v>
      </c>
      <c r="C13" s="81" t="s">
        <v>23</v>
      </c>
      <c r="D13" s="81" t="s">
        <v>43</v>
      </c>
      <c r="E13" s="82" t="s">
        <v>34</v>
      </c>
      <c r="F13" s="80">
        <v>700</v>
      </c>
      <c r="G13" s="83">
        <v>96.54</v>
      </c>
      <c r="H13" s="83">
        <v>123.9</v>
      </c>
      <c r="I13" s="83">
        <v>86730</v>
      </c>
      <c r="J13" s="84">
        <v>0.39874026947081653</v>
      </c>
    </row>
    <row r="14" spans="1:10" ht="26.1" customHeight="1" x14ac:dyDescent="0.2">
      <c r="A14" s="79" t="s">
        <v>44</v>
      </c>
      <c r="B14" s="80" t="s">
        <v>45</v>
      </c>
      <c r="C14" s="81" t="s">
        <v>23</v>
      </c>
      <c r="D14" s="81" t="s">
        <v>46</v>
      </c>
      <c r="E14" s="82" t="s">
        <v>34</v>
      </c>
      <c r="F14" s="80">
        <v>700</v>
      </c>
      <c r="G14" s="83">
        <v>37.08</v>
      </c>
      <c r="H14" s="83">
        <v>47.59</v>
      </c>
      <c r="I14" s="83">
        <v>33313</v>
      </c>
      <c r="J14" s="84">
        <v>0.15315616968616755</v>
      </c>
    </row>
    <row r="15" spans="1:10" ht="26.1" customHeight="1" x14ac:dyDescent="0.2">
      <c r="A15" s="85" t="s">
        <v>44</v>
      </c>
      <c r="B15" s="86" t="s">
        <v>47</v>
      </c>
      <c r="C15" s="87" t="s">
        <v>23</v>
      </c>
      <c r="D15" s="87" t="s">
        <v>48</v>
      </c>
      <c r="E15" s="88" t="s">
        <v>38</v>
      </c>
      <c r="F15" s="86">
        <v>35</v>
      </c>
      <c r="G15" s="89">
        <v>97.5</v>
      </c>
      <c r="H15" s="89">
        <v>125.14</v>
      </c>
      <c r="I15" s="89">
        <v>4379.8999999999996</v>
      </c>
      <c r="J15" s="90">
        <v>2.0136544520410807E-2</v>
      </c>
    </row>
    <row r="16" spans="1:10" ht="39" customHeight="1" x14ac:dyDescent="0.2">
      <c r="A16" s="79" t="s">
        <v>49</v>
      </c>
      <c r="B16" s="80" t="s">
        <v>50</v>
      </c>
      <c r="C16" s="81" t="s">
        <v>23</v>
      </c>
      <c r="D16" s="81" t="s">
        <v>51</v>
      </c>
      <c r="E16" s="82" t="s">
        <v>34</v>
      </c>
      <c r="F16" s="80">
        <v>700</v>
      </c>
      <c r="G16" s="83">
        <v>1.99</v>
      </c>
      <c r="H16" s="83">
        <v>2.5499999999999998</v>
      </c>
      <c r="I16" s="83">
        <v>1785</v>
      </c>
      <c r="J16" s="84">
        <v>8.2065188632008245E-3</v>
      </c>
    </row>
    <row r="17" spans="1:10" ht="24" customHeight="1" x14ac:dyDescent="0.2">
      <c r="A17" s="74" t="s">
        <v>52</v>
      </c>
      <c r="B17" s="75"/>
      <c r="C17" s="75"/>
      <c r="D17" s="75" t="s">
        <v>53</v>
      </c>
      <c r="E17" s="75"/>
      <c r="F17" s="76"/>
      <c r="G17" s="75"/>
      <c r="H17" s="75"/>
      <c r="I17" s="77">
        <f>SUM(I18:I19)</f>
        <v>52530.01</v>
      </c>
      <c r="J17" s="78">
        <v>0.24150617252051987</v>
      </c>
    </row>
    <row r="18" spans="1:10" ht="39" customHeight="1" x14ac:dyDescent="0.2">
      <c r="A18" s="79" t="s">
        <v>54</v>
      </c>
      <c r="B18" s="80" t="s">
        <v>55</v>
      </c>
      <c r="C18" s="81" t="s">
        <v>23</v>
      </c>
      <c r="D18" s="81" t="s">
        <v>56</v>
      </c>
      <c r="E18" s="82" t="s">
        <v>57</v>
      </c>
      <c r="F18" s="80">
        <v>348.88</v>
      </c>
      <c r="G18" s="83">
        <v>8.34</v>
      </c>
      <c r="H18" s="83">
        <v>10.7</v>
      </c>
      <c r="I18" s="83">
        <v>3733.01</v>
      </c>
      <c r="J18" s="84">
        <v>1.7162474499449475E-2</v>
      </c>
    </row>
    <row r="19" spans="1:10" ht="26.1" customHeight="1" x14ac:dyDescent="0.2">
      <c r="A19" s="79" t="s">
        <v>58</v>
      </c>
      <c r="B19" s="80" t="s">
        <v>59</v>
      </c>
      <c r="C19" s="81" t="s">
        <v>23</v>
      </c>
      <c r="D19" s="81" t="s">
        <v>60</v>
      </c>
      <c r="E19" s="82" t="s">
        <v>34</v>
      </c>
      <c r="F19" s="80">
        <v>700</v>
      </c>
      <c r="G19" s="83">
        <v>54.32</v>
      </c>
      <c r="H19" s="83">
        <v>69.709999999999994</v>
      </c>
      <c r="I19" s="83">
        <v>48797</v>
      </c>
      <c r="J19" s="84">
        <v>0.22434369802107038</v>
      </c>
    </row>
    <row r="20" spans="1:10" ht="24" customHeight="1" x14ac:dyDescent="0.2">
      <c r="A20" s="74" t="s">
        <v>61</v>
      </c>
      <c r="B20" s="75"/>
      <c r="C20" s="75"/>
      <c r="D20" s="75" t="s">
        <v>62</v>
      </c>
      <c r="E20" s="75"/>
      <c r="F20" s="76"/>
      <c r="G20" s="75"/>
      <c r="H20" s="75"/>
      <c r="I20" s="77">
        <f>SUM(I21:I23)</f>
        <v>16080</v>
      </c>
      <c r="J20" s="78">
        <v>7.3927632112195663E-2</v>
      </c>
    </row>
    <row r="21" spans="1:10" ht="39" customHeight="1" x14ac:dyDescent="0.2">
      <c r="A21" s="79" t="s">
        <v>63</v>
      </c>
      <c r="B21" s="80" t="s">
        <v>64</v>
      </c>
      <c r="C21" s="81" t="s">
        <v>23</v>
      </c>
      <c r="D21" s="81" t="s">
        <v>65</v>
      </c>
      <c r="E21" s="82" t="s">
        <v>66</v>
      </c>
      <c r="F21" s="80">
        <v>4200</v>
      </c>
      <c r="G21" s="83">
        <v>2.2000000000000002</v>
      </c>
      <c r="H21" s="83">
        <v>2.82</v>
      </c>
      <c r="I21" s="83">
        <v>11844</v>
      </c>
      <c r="J21" s="84">
        <v>5.4452666339356061E-2</v>
      </c>
    </row>
    <row r="22" spans="1:10" ht="39" customHeight="1" x14ac:dyDescent="0.2">
      <c r="A22" s="79" t="s">
        <v>67</v>
      </c>
      <c r="B22" s="80" t="s">
        <v>68</v>
      </c>
      <c r="C22" s="81" t="s">
        <v>23</v>
      </c>
      <c r="D22" s="81" t="s">
        <v>69</v>
      </c>
      <c r="E22" s="82" t="s">
        <v>66</v>
      </c>
      <c r="F22" s="80">
        <v>900</v>
      </c>
      <c r="G22" s="83">
        <v>2.71</v>
      </c>
      <c r="H22" s="83">
        <v>3.47</v>
      </c>
      <c r="I22" s="83">
        <v>3123</v>
      </c>
      <c r="J22" s="84">
        <v>1.4357959893432031E-2</v>
      </c>
    </row>
    <row r="23" spans="1:10" ht="39" customHeight="1" x14ac:dyDescent="0.2">
      <c r="A23" s="79" t="s">
        <v>70</v>
      </c>
      <c r="B23" s="80" t="s">
        <v>71</v>
      </c>
      <c r="C23" s="81" t="s">
        <v>23</v>
      </c>
      <c r="D23" s="81" t="s">
        <v>72</v>
      </c>
      <c r="E23" s="82" t="s">
        <v>73</v>
      </c>
      <c r="F23" s="80">
        <v>1050</v>
      </c>
      <c r="G23" s="83">
        <v>0.83</v>
      </c>
      <c r="H23" s="83">
        <v>1.06</v>
      </c>
      <c r="I23" s="83">
        <v>1113</v>
      </c>
      <c r="J23" s="84">
        <v>5.1170058794075728E-3</v>
      </c>
    </row>
    <row r="24" spans="1:10" x14ac:dyDescent="0.2">
      <c r="A24" s="91"/>
      <c r="B24" s="92"/>
      <c r="C24" s="92"/>
      <c r="D24" s="92"/>
      <c r="E24" s="92"/>
      <c r="F24" s="92"/>
      <c r="G24" s="92"/>
      <c r="H24" s="92"/>
      <c r="I24" s="92"/>
      <c r="J24" s="93"/>
    </row>
    <row r="25" spans="1:10" x14ac:dyDescent="0.2">
      <c r="A25" s="107"/>
      <c r="B25" s="108"/>
      <c r="C25" s="108"/>
      <c r="D25" s="94"/>
      <c r="E25" s="95"/>
      <c r="F25" s="105" t="s">
        <v>74</v>
      </c>
      <c r="G25" s="108"/>
      <c r="H25" s="109">
        <v>171947.79</v>
      </c>
      <c r="I25" s="108"/>
      <c r="J25" s="110"/>
    </row>
    <row r="26" spans="1:10" x14ac:dyDescent="0.2">
      <c r="A26" s="107"/>
      <c r="B26" s="108"/>
      <c r="C26" s="108"/>
      <c r="D26" s="94"/>
      <c r="E26" s="95"/>
      <c r="F26" s="105" t="s">
        <v>75</v>
      </c>
      <c r="G26" s="108"/>
      <c r="H26" s="109">
        <f>H27-H25</f>
        <v>48694.579999999987</v>
      </c>
      <c r="I26" s="108"/>
      <c r="J26" s="110"/>
    </row>
    <row r="27" spans="1:10" x14ac:dyDescent="0.2">
      <c r="A27" s="107"/>
      <c r="B27" s="108"/>
      <c r="C27" s="108"/>
      <c r="D27" s="94"/>
      <c r="E27" s="95"/>
      <c r="F27" s="105" t="s">
        <v>76</v>
      </c>
      <c r="G27" s="108"/>
      <c r="H27" s="109">
        <f>I20+I17+I12+I8+I5</f>
        <v>220642.37</v>
      </c>
      <c r="I27" s="108"/>
      <c r="J27" s="110"/>
    </row>
    <row r="28" spans="1:10" s="41" customFormat="1" ht="69.95" customHeight="1" thickBot="1" x14ac:dyDescent="0.25">
      <c r="A28" s="111" t="s">
        <v>169</v>
      </c>
      <c r="B28" s="112"/>
      <c r="C28" s="112"/>
      <c r="D28" s="112"/>
      <c r="E28" s="112"/>
      <c r="F28" s="112"/>
      <c r="G28" s="112"/>
      <c r="H28" s="112"/>
      <c r="I28" s="112"/>
      <c r="J28" s="113"/>
    </row>
  </sheetData>
  <mergeCells count="17">
    <mergeCell ref="A27:C27"/>
    <mergeCell ref="F27:G27"/>
    <mergeCell ref="H27:J27"/>
    <mergeCell ref="A28:J28"/>
    <mergeCell ref="A3:J3"/>
    <mergeCell ref="A25:C25"/>
    <mergeCell ref="F25:G25"/>
    <mergeCell ref="H25:J25"/>
    <mergeCell ref="A26:C26"/>
    <mergeCell ref="F26:G26"/>
    <mergeCell ref="H26:J26"/>
    <mergeCell ref="E1:F1"/>
    <mergeCell ref="G1:H1"/>
    <mergeCell ref="I1:J1"/>
    <mergeCell ref="E2:F2"/>
    <mergeCell ref="G2:H2"/>
    <mergeCell ref="I2:J2"/>
  </mergeCells>
  <pageMargins left="0.5" right="0.5" top="1" bottom="1" header="0.5" footer="0.5"/>
  <pageSetup paperSize="9" scale="75" fitToHeight="0" orientation="landscape" r:id="rId1"/>
  <headerFooter>
    <oddHeader xml:space="preserve">&amp;L </oddHeader>
    <oddFooter xml:space="preserve">&amp;L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WhiteSpace="0" zoomScaleNormal="100" workbookViewId="0">
      <selection activeCell="B11" sqref="B11"/>
    </sheetView>
  </sheetViews>
  <sheetFormatPr defaultRowHeight="14.25" x14ac:dyDescent="0.2"/>
  <cols>
    <col min="1" max="1" width="14.875" customWidth="1"/>
    <col min="2" max="2" width="60" bestFit="1" customWidth="1"/>
    <col min="3" max="3" width="5" bestFit="1" customWidth="1"/>
    <col min="4" max="4" width="10" bestFit="1" customWidth="1"/>
    <col min="5" max="5" width="49.625" customWidth="1"/>
    <col min="6" max="6" width="18" bestFit="1" customWidth="1"/>
  </cols>
  <sheetData>
    <row r="1" spans="1:10" ht="15" x14ac:dyDescent="0.2">
      <c r="A1" s="1"/>
      <c r="B1" s="2" t="s">
        <v>0</v>
      </c>
      <c r="C1" s="2"/>
      <c r="D1" s="2"/>
      <c r="E1" s="3"/>
      <c r="F1" s="121"/>
      <c r="G1" s="121"/>
      <c r="H1" s="121"/>
      <c r="I1" s="121"/>
      <c r="J1" s="121"/>
    </row>
    <row r="2" spans="1:10" ht="59.25" customHeight="1" x14ac:dyDescent="0.2">
      <c r="A2" s="4"/>
      <c r="B2" s="5" t="s">
        <v>4</v>
      </c>
      <c r="C2" s="5"/>
      <c r="D2" s="5"/>
      <c r="E2" s="6"/>
      <c r="F2" s="121"/>
      <c r="G2" s="121"/>
      <c r="H2" s="121"/>
      <c r="I2" s="121"/>
      <c r="J2" s="121"/>
    </row>
    <row r="3" spans="1:10" ht="15.75" customHeight="1" x14ac:dyDescent="0.25">
      <c r="A3" s="122" t="s">
        <v>77</v>
      </c>
      <c r="B3" s="115"/>
      <c r="C3" s="115"/>
      <c r="D3" s="115"/>
      <c r="E3" s="116"/>
    </row>
    <row r="4" spans="1:10" ht="15" x14ac:dyDescent="0.2">
      <c r="A4" s="7" t="s">
        <v>9</v>
      </c>
      <c r="B4" s="8" t="s">
        <v>12</v>
      </c>
      <c r="C4" s="9" t="s">
        <v>13</v>
      </c>
      <c r="D4" s="10" t="s">
        <v>14</v>
      </c>
      <c r="E4" s="11" t="s">
        <v>77</v>
      </c>
    </row>
    <row r="5" spans="1:10" x14ac:dyDescent="0.2">
      <c r="A5" s="12" t="s">
        <v>19</v>
      </c>
      <c r="B5" s="13" t="s">
        <v>20</v>
      </c>
      <c r="C5" s="14"/>
      <c r="D5" s="15"/>
      <c r="E5" s="16"/>
    </row>
    <row r="6" spans="1:10" x14ac:dyDescent="0.2">
      <c r="A6" s="17" t="s">
        <v>21</v>
      </c>
      <c r="B6" s="18" t="s">
        <v>24</v>
      </c>
      <c r="C6" s="19" t="s">
        <v>25</v>
      </c>
      <c r="D6" s="20" t="s">
        <v>78</v>
      </c>
      <c r="E6" s="21" t="s">
        <v>79</v>
      </c>
    </row>
    <row r="7" spans="1:10" ht="25.5" x14ac:dyDescent="0.2">
      <c r="A7" s="17" t="s">
        <v>26</v>
      </c>
      <c r="B7" s="18" t="s">
        <v>28</v>
      </c>
      <c r="C7" s="19" t="s">
        <v>25</v>
      </c>
      <c r="D7" s="20" t="s">
        <v>80</v>
      </c>
      <c r="E7" s="21" t="s">
        <v>81</v>
      </c>
    </row>
    <row r="8" spans="1:10" x14ac:dyDescent="0.2">
      <c r="A8" s="12" t="s">
        <v>29</v>
      </c>
      <c r="B8" s="13" t="s">
        <v>30</v>
      </c>
      <c r="C8" s="14"/>
      <c r="D8" s="15"/>
      <c r="E8" s="16"/>
    </row>
    <row r="9" spans="1:10" ht="25.5" x14ac:dyDescent="0.2">
      <c r="A9" s="17" t="s">
        <v>31</v>
      </c>
      <c r="B9" s="18" t="s">
        <v>33</v>
      </c>
      <c r="C9" s="19" t="s">
        <v>34</v>
      </c>
      <c r="D9" s="20" t="s">
        <v>82</v>
      </c>
      <c r="E9" s="21" t="s">
        <v>83</v>
      </c>
    </row>
    <row r="10" spans="1:10" ht="25.5" x14ac:dyDescent="0.2">
      <c r="A10" s="17" t="s">
        <v>35</v>
      </c>
      <c r="B10" s="18" t="s">
        <v>37</v>
      </c>
      <c r="C10" s="19" t="s">
        <v>38</v>
      </c>
      <c r="D10" s="20" t="s">
        <v>84</v>
      </c>
      <c r="E10" s="21" t="s">
        <v>85</v>
      </c>
    </row>
    <row r="11" spans="1:10" ht="38.25" x14ac:dyDescent="0.2">
      <c r="A11" s="17" t="s">
        <v>171</v>
      </c>
      <c r="B11" s="18" t="s">
        <v>172</v>
      </c>
      <c r="C11" s="19" t="s">
        <v>34</v>
      </c>
      <c r="D11" s="20">
        <v>13.2</v>
      </c>
      <c r="E11" s="21" t="s">
        <v>173</v>
      </c>
    </row>
    <row r="12" spans="1:10" x14ac:dyDescent="0.2">
      <c r="A12" s="12" t="s">
        <v>39</v>
      </c>
      <c r="B12" s="13" t="s">
        <v>40</v>
      </c>
      <c r="C12" s="14"/>
      <c r="D12" s="15"/>
      <c r="E12" s="16"/>
    </row>
    <row r="13" spans="1:10" ht="38.25" x14ac:dyDescent="0.2">
      <c r="A13" s="17" t="s">
        <v>41</v>
      </c>
      <c r="B13" s="18" t="s">
        <v>43</v>
      </c>
      <c r="C13" s="19" t="s">
        <v>34</v>
      </c>
      <c r="D13" s="20" t="s">
        <v>82</v>
      </c>
      <c r="E13" s="21" t="s">
        <v>83</v>
      </c>
    </row>
    <row r="14" spans="1:10" ht="25.5" x14ac:dyDescent="0.2">
      <c r="A14" s="17" t="s">
        <v>44</v>
      </c>
      <c r="B14" s="18" t="s">
        <v>46</v>
      </c>
      <c r="C14" s="19" t="s">
        <v>34</v>
      </c>
      <c r="D14" s="20" t="s">
        <v>82</v>
      </c>
      <c r="E14" s="21" t="s">
        <v>83</v>
      </c>
    </row>
    <row r="15" spans="1:10" ht="25.5" x14ac:dyDescent="0.2">
      <c r="A15" s="22" t="s">
        <v>44</v>
      </c>
      <c r="B15" s="23" t="s">
        <v>48</v>
      </c>
      <c r="C15" s="24" t="s">
        <v>38</v>
      </c>
      <c r="D15" s="25" t="s">
        <v>86</v>
      </c>
      <c r="E15" s="26" t="s">
        <v>87</v>
      </c>
    </row>
    <row r="16" spans="1:10" ht="25.5" x14ac:dyDescent="0.2">
      <c r="A16" s="17" t="s">
        <v>49</v>
      </c>
      <c r="B16" s="18" t="s">
        <v>51</v>
      </c>
      <c r="C16" s="19" t="s">
        <v>34</v>
      </c>
      <c r="D16" s="20" t="s">
        <v>82</v>
      </c>
      <c r="E16" s="21" t="s">
        <v>83</v>
      </c>
    </row>
    <row r="17" spans="1:8" x14ac:dyDescent="0.2">
      <c r="A17" s="12" t="s">
        <v>52</v>
      </c>
      <c r="B17" s="13" t="s">
        <v>53</v>
      </c>
      <c r="C17" s="14"/>
      <c r="D17" s="15"/>
      <c r="E17" s="16"/>
    </row>
    <row r="18" spans="1:8" ht="25.5" x14ac:dyDescent="0.2">
      <c r="A18" s="17" t="s">
        <v>54</v>
      </c>
      <c r="B18" s="18" t="s">
        <v>56</v>
      </c>
      <c r="C18" s="19" t="s">
        <v>57</v>
      </c>
      <c r="D18" s="20" t="s">
        <v>88</v>
      </c>
      <c r="E18" s="21" t="s">
        <v>89</v>
      </c>
    </row>
    <row r="19" spans="1:8" ht="25.5" x14ac:dyDescent="0.2">
      <c r="A19" s="17" t="s">
        <v>58</v>
      </c>
      <c r="B19" s="18" t="s">
        <v>60</v>
      </c>
      <c r="C19" s="19" t="s">
        <v>34</v>
      </c>
      <c r="D19" s="20" t="s">
        <v>82</v>
      </c>
      <c r="E19" s="21" t="s">
        <v>83</v>
      </c>
    </row>
    <row r="20" spans="1:8" x14ac:dyDescent="0.2">
      <c r="A20" s="12" t="s">
        <v>61</v>
      </c>
      <c r="B20" s="13" t="s">
        <v>62</v>
      </c>
      <c r="C20" s="14"/>
      <c r="D20" s="15"/>
      <c r="E20" s="16"/>
    </row>
    <row r="21" spans="1:8" ht="25.5" x14ac:dyDescent="0.2">
      <c r="A21" s="17" t="s">
        <v>63</v>
      </c>
      <c r="B21" s="18" t="s">
        <v>65</v>
      </c>
      <c r="C21" s="19" t="s">
        <v>66</v>
      </c>
      <c r="D21" s="20" t="s">
        <v>90</v>
      </c>
      <c r="E21" s="21" t="s">
        <v>91</v>
      </c>
    </row>
    <row r="22" spans="1:8" ht="25.5" x14ac:dyDescent="0.2">
      <c r="A22" s="17" t="s">
        <v>67</v>
      </c>
      <c r="B22" s="18" t="s">
        <v>69</v>
      </c>
      <c r="C22" s="19" t="s">
        <v>66</v>
      </c>
      <c r="D22" s="20" t="s">
        <v>92</v>
      </c>
      <c r="E22" s="21" t="s">
        <v>93</v>
      </c>
    </row>
    <row r="23" spans="1:8" ht="38.25" x14ac:dyDescent="0.2">
      <c r="A23" s="17" t="s">
        <v>70</v>
      </c>
      <c r="B23" s="18" t="s">
        <v>72</v>
      </c>
      <c r="C23" s="19" t="s">
        <v>73</v>
      </c>
      <c r="D23" s="20" t="s">
        <v>94</v>
      </c>
      <c r="E23" s="21" t="s">
        <v>95</v>
      </c>
    </row>
    <row r="24" spans="1:8" x14ac:dyDescent="0.2">
      <c r="A24" s="27"/>
      <c r="B24" s="28"/>
      <c r="C24" s="28"/>
      <c r="D24" s="28"/>
      <c r="E24" s="29"/>
      <c r="F24" s="30"/>
      <c r="G24" s="30"/>
      <c r="H24" s="30"/>
    </row>
    <row r="25" spans="1:8" ht="14.25" customHeight="1" x14ac:dyDescent="0.2">
      <c r="A25" s="31"/>
      <c r="B25" s="117" t="s">
        <v>74</v>
      </c>
      <c r="C25" s="117"/>
      <c r="D25" s="117"/>
      <c r="E25" s="32">
        <v>171947.79</v>
      </c>
      <c r="F25" s="33"/>
    </row>
    <row r="26" spans="1:8" ht="14.25" customHeight="1" x14ac:dyDescent="0.2">
      <c r="A26" s="31"/>
      <c r="B26" s="117" t="s">
        <v>75</v>
      </c>
      <c r="C26" s="117"/>
      <c r="D26" s="117"/>
      <c r="E26" s="32">
        <f>E27-E25</f>
        <v>48694.579999999987</v>
      </c>
      <c r="F26" s="33"/>
    </row>
    <row r="27" spans="1:8" x14ac:dyDescent="0.2">
      <c r="A27" s="31"/>
      <c r="B27" s="117" t="s">
        <v>76</v>
      </c>
      <c r="C27" s="117"/>
      <c r="D27" s="117"/>
      <c r="E27" s="32">
        <v>220642.37</v>
      </c>
      <c r="F27" s="33"/>
    </row>
    <row r="28" spans="1:8" ht="48" customHeight="1" thickBot="1" x14ac:dyDescent="0.25">
      <c r="A28" s="118" t="s">
        <v>169</v>
      </c>
      <c r="B28" s="119"/>
      <c r="C28" s="119"/>
      <c r="D28" s="119"/>
      <c r="E28" s="120"/>
      <c r="F28" s="34"/>
      <c r="G28" s="34"/>
      <c r="H28" s="34"/>
    </row>
  </sheetData>
  <mergeCells count="9">
    <mergeCell ref="B26:D26"/>
    <mergeCell ref="B27:D27"/>
    <mergeCell ref="A28:E28"/>
    <mergeCell ref="F1:H1"/>
    <mergeCell ref="I1:J1"/>
    <mergeCell ref="F2:H2"/>
    <mergeCell ref="I2:J2"/>
    <mergeCell ref="A3:E3"/>
    <mergeCell ref="B25:D25"/>
  </mergeCells>
  <pageMargins left="0.511811024" right="0.511811024" top="0.78740157499999996" bottom="0.78740157499999996" header="0.31496062000000002" footer="0.31496062000000002"/>
  <pageSetup paperSize="9" scale="57" orientation="portrait" r:id="rId1"/>
  <colBreaks count="1" manualBreakCount="1">
    <brk id="5" max="2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6" zoomScaleNormal="100" workbookViewId="0">
      <selection activeCell="G6" sqref="G6"/>
    </sheetView>
  </sheetViews>
  <sheetFormatPr defaultRowHeight="14.25" x14ac:dyDescent="0.2"/>
  <cols>
    <col min="1" max="1" width="20" bestFit="1" customWidth="1"/>
    <col min="2" max="2" width="60" bestFit="1" customWidth="1"/>
    <col min="3" max="3" width="20" bestFit="1" customWidth="1"/>
    <col min="4" max="4" width="12" bestFit="1" customWidth="1"/>
    <col min="5" max="5" width="18.625" customWidth="1"/>
    <col min="6" max="30" width="12" bestFit="1" customWidth="1"/>
  </cols>
  <sheetData>
    <row r="1" spans="1:7" ht="15" x14ac:dyDescent="0.2">
      <c r="A1" s="1"/>
      <c r="B1" s="2" t="s">
        <v>0</v>
      </c>
      <c r="C1" s="2" t="s">
        <v>1</v>
      </c>
      <c r="D1" s="35" t="s">
        <v>2</v>
      </c>
      <c r="E1" s="36" t="s">
        <v>3</v>
      </c>
      <c r="F1" s="37"/>
      <c r="G1" s="37"/>
    </row>
    <row r="2" spans="1:7" ht="61.5" customHeight="1" x14ac:dyDescent="0.2">
      <c r="A2" s="4"/>
      <c r="B2" s="5" t="s">
        <v>4</v>
      </c>
      <c r="C2" s="5" t="s">
        <v>5</v>
      </c>
      <c r="D2" s="38" t="s">
        <v>6</v>
      </c>
      <c r="E2" s="39" t="s">
        <v>7</v>
      </c>
      <c r="F2" s="40"/>
      <c r="G2" s="40"/>
    </row>
    <row r="3" spans="1:7" ht="15" customHeight="1" x14ac:dyDescent="0.25">
      <c r="A3" s="123" t="s">
        <v>96</v>
      </c>
      <c r="B3" s="124"/>
      <c r="C3" s="124"/>
      <c r="D3" s="124"/>
      <c r="E3" s="125"/>
      <c r="F3" s="41"/>
      <c r="G3" s="41"/>
    </row>
    <row r="4" spans="1:7" ht="15" x14ac:dyDescent="0.2">
      <c r="A4" s="7" t="s">
        <v>9</v>
      </c>
      <c r="B4" s="8" t="s">
        <v>12</v>
      </c>
      <c r="C4" s="10" t="s">
        <v>97</v>
      </c>
      <c r="D4" s="10" t="s">
        <v>98</v>
      </c>
      <c r="E4" s="42" t="s">
        <v>99</v>
      </c>
    </row>
    <row r="5" spans="1:7" ht="26.25" thickBot="1" x14ac:dyDescent="0.25">
      <c r="A5" s="12" t="s">
        <v>19</v>
      </c>
      <c r="B5" s="13" t="s">
        <v>20</v>
      </c>
      <c r="C5" s="15" t="s">
        <v>100</v>
      </c>
      <c r="D5" s="43" t="s">
        <v>101</v>
      </c>
      <c r="E5" s="44" t="s">
        <v>101</v>
      </c>
    </row>
    <row r="6" spans="1:7" ht="27" thickTop="1" thickBot="1" x14ac:dyDescent="0.25">
      <c r="A6" s="17" t="s">
        <v>21</v>
      </c>
      <c r="B6" s="18" t="s">
        <v>24</v>
      </c>
      <c r="C6" s="20" t="s">
        <v>102</v>
      </c>
      <c r="D6" s="45" t="s">
        <v>103</v>
      </c>
      <c r="E6" s="46" t="s">
        <v>103</v>
      </c>
    </row>
    <row r="7" spans="1:7" ht="27" thickTop="1" thickBot="1" x14ac:dyDescent="0.25">
      <c r="A7" s="17" t="s">
        <v>26</v>
      </c>
      <c r="B7" s="18" t="s">
        <v>28</v>
      </c>
      <c r="C7" s="20" t="s">
        <v>104</v>
      </c>
      <c r="D7" s="45" t="s">
        <v>105</v>
      </c>
      <c r="E7" s="46" t="s">
        <v>105</v>
      </c>
    </row>
    <row r="8" spans="1:7" ht="27" thickTop="1" thickBot="1" x14ac:dyDescent="0.25">
      <c r="A8" s="12" t="s">
        <v>29</v>
      </c>
      <c r="B8" s="13" t="s">
        <v>30</v>
      </c>
      <c r="C8" s="15" t="s">
        <v>174</v>
      </c>
      <c r="D8" s="43" t="s">
        <v>174</v>
      </c>
      <c r="E8" s="47" t="s">
        <v>106</v>
      </c>
    </row>
    <row r="9" spans="1:7" ht="27" thickTop="1" thickBot="1" x14ac:dyDescent="0.25">
      <c r="A9" s="17" t="s">
        <v>31</v>
      </c>
      <c r="B9" s="18" t="s">
        <v>33</v>
      </c>
      <c r="C9" s="20" t="s">
        <v>107</v>
      </c>
      <c r="D9" s="45" t="s">
        <v>107</v>
      </c>
      <c r="E9" s="48" t="s">
        <v>106</v>
      </c>
    </row>
    <row r="10" spans="1:7" ht="27" thickTop="1" thickBot="1" x14ac:dyDescent="0.25">
      <c r="A10" s="17" t="s">
        <v>35</v>
      </c>
      <c r="B10" s="18" t="s">
        <v>37</v>
      </c>
      <c r="C10" s="20" t="s">
        <v>108</v>
      </c>
      <c r="D10" s="45" t="s">
        <v>108</v>
      </c>
      <c r="E10" s="48" t="s">
        <v>106</v>
      </c>
    </row>
    <row r="11" spans="1:7" ht="39.75" thickTop="1" thickBot="1" x14ac:dyDescent="0.25">
      <c r="A11" s="17" t="s">
        <v>171</v>
      </c>
      <c r="B11" s="18" t="s">
        <v>172</v>
      </c>
      <c r="C11" s="98">
        <f>'Orçamento Sintético'!I11</f>
        <v>3132.36</v>
      </c>
      <c r="D11" s="99" t="s">
        <v>175</v>
      </c>
      <c r="E11" s="97"/>
    </row>
    <row r="12" spans="1:7" ht="27" thickTop="1" thickBot="1" x14ac:dyDescent="0.25">
      <c r="A12" s="12" t="s">
        <v>39</v>
      </c>
      <c r="B12" s="13" t="s">
        <v>40</v>
      </c>
      <c r="C12" s="15" t="s">
        <v>109</v>
      </c>
      <c r="D12" s="43" t="s">
        <v>110</v>
      </c>
      <c r="E12" s="44" t="s">
        <v>111</v>
      </c>
    </row>
    <row r="13" spans="1:7" ht="39.75" thickTop="1" thickBot="1" x14ac:dyDescent="0.25">
      <c r="A13" s="17" t="s">
        <v>41</v>
      </c>
      <c r="B13" s="18" t="s">
        <v>43</v>
      </c>
      <c r="C13" s="20" t="s">
        <v>112</v>
      </c>
      <c r="D13" s="45" t="s">
        <v>112</v>
      </c>
      <c r="E13" s="48" t="s">
        <v>106</v>
      </c>
    </row>
    <row r="14" spans="1:7" ht="27" thickTop="1" thickBot="1" x14ac:dyDescent="0.25">
      <c r="A14" s="17" t="s">
        <v>44</v>
      </c>
      <c r="B14" s="18" t="s">
        <v>46</v>
      </c>
      <c r="C14" s="20" t="s">
        <v>113</v>
      </c>
      <c r="D14" s="20" t="s">
        <v>106</v>
      </c>
      <c r="E14" s="46" t="s">
        <v>113</v>
      </c>
    </row>
    <row r="15" spans="1:7" ht="27" thickTop="1" thickBot="1" x14ac:dyDescent="0.25">
      <c r="A15" s="22" t="s">
        <v>44</v>
      </c>
      <c r="B15" s="23" t="s">
        <v>48</v>
      </c>
      <c r="C15" s="25" t="s">
        <v>114</v>
      </c>
      <c r="D15" s="49" t="s">
        <v>114</v>
      </c>
      <c r="E15" s="50" t="s">
        <v>106</v>
      </c>
    </row>
    <row r="16" spans="1:7" ht="27" thickTop="1" thickBot="1" x14ac:dyDescent="0.25">
      <c r="A16" s="17" t="s">
        <v>49</v>
      </c>
      <c r="B16" s="18" t="s">
        <v>51</v>
      </c>
      <c r="C16" s="20" t="s">
        <v>115</v>
      </c>
      <c r="D16" s="45" t="s">
        <v>115</v>
      </c>
      <c r="E16" s="48" t="s">
        <v>106</v>
      </c>
    </row>
    <row r="17" spans="1:7" ht="27" thickTop="1" thickBot="1" x14ac:dyDescent="0.25">
      <c r="A17" s="12" t="s">
        <v>52</v>
      </c>
      <c r="B17" s="13" t="s">
        <v>53</v>
      </c>
      <c r="C17" s="15" t="s">
        <v>116</v>
      </c>
      <c r="D17" s="15" t="s">
        <v>106</v>
      </c>
      <c r="E17" s="44" t="s">
        <v>116</v>
      </c>
    </row>
    <row r="18" spans="1:7" ht="27" thickTop="1" thickBot="1" x14ac:dyDescent="0.25">
      <c r="A18" s="17" t="s">
        <v>54</v>
      </c>
      <c r="B18" s="18" t="s">
        <v>56</v>
      </c>
      <c r="C18" s="20" t="s">
        <v>117</v>
      </c>
      <c r="D18" s="20" t="s">
        <v>106</v>
      </c>
      <c r="E18" s="46" t="s">
        <v>117</v>
      </c>
    </row>
    <row r="19" spans="1:7" ht="27" thickTop="1" thickBot="1" x14ac:dyDescent="0.25">
      <c r="A19" s="17" t="s">
        <v>58</v>
      </c>
      <c r="B19" s="18" t="s">
        <v>60</v>
      </c>
      <c r="C19" s="20" t="s">
        <v>118</v>
      </c>
      <c r="D19" s="20" t="s">
        <v>106</v>
      </c>
      <c r="E19" s="46" t="s">
        <v>118</v>
      </c>
    </row>
    <row r="20" spans="1:7" ht="27" thickTop="1" thickBot="1" x14ac:dyDescent="0.25">
      <c r="A20" s="12" t="s">
        <v>61</v>
      </c>
      <c r="B20" s="13" t="s">
        <v>62</v>
      </c>
      <c r="C20" s="15" t="s">
        <v>119</v>
      </c>
      <c r="D20" s="43" t="s">
        <v>120</v>
      </c>
      <c r="E20" s="44" t="s">
        <v>120</v>
      </c>
    </row>
    <row r="21" spans="1:7" ht="27" thickTop="1" thickBot="1" x14ac:dyDescent="0.25">
      <c r="A21" s="17" t="s">
        <v>63</v>
      </c>
      <c r="B21" s="18" t="s">
        <v>65</v>
      </c>
      <c r="C21" s="20" t="s">
        <v>121</v>
      </c>
      <c r="D21" s="45" t="s">
        <v>122</v>
      </c>
      <c r="E21" s="46" t="s">
        <v>122</v>
      </c>
    </row>
    <row r="22" spans="1:7" ht="27" thickTop="1" thickBot="1" x14ac:dyDescent="0.25">
      <c r="A22" s="17" t="s">
        <v>67</v>
      </c>
      <c r="B22" s="18" t="s">
        <v>69</v>
      </c>
      <c r="C22" s="20" t="s">
        <v>123</v>
      </c>
      <c r="D22" s="45" t="s">
        <v>124</v>
      </c>
      <c r="E22" s="46" t="s">
        <v>124</v>
      </c>
    </row>
    <row r="23" spans="1:7" ht="39.75" thickTop="1" thickBot="1" x14ac:dyDescent="0.25">
      <c r="A23" s="17" t="s">
        <v>70</v>
      </c>
      <c r="B23" s="18" t="s">
        <v>72</v>
      </c>
      <c r="C23" s="20" t="s">
        <v>125</v>
      </c>
      <c r="D23" s="45" t="s">
        <v>126</v>
      </c>
      <c r="E23" s="46" t="s">
        <v>126</v>
      </c>
    </row>
    <row r="24" spans="1:7" ht="15" thickTop="1" x14ac:dyDescent="0.2">
      <c r="A24" s="126" t="s">
        <v>127</v>
      </c>
      <c r="B24" s="117"/>
      <c r="C24" s="5"/>
      <c r="D24" s="100">
        <v>0.54400000000000004</v>
      </c>
      <c r="E24" s="102">
        <v>0.45600000000000002</v>
      </c>
    </row>
    <row r="25" spans="1:7" x14ac:dyDescent="0.2">
      <c r="A25" s="126" t="s">
        <v>128</v>
      </c>
      <c r="B25" s="117"/>
      <c r="C25" s="5"/>
      <c r="D25" s="101">
        <v>120022.46</v>
      </c>
      <c r="E25" s="51" t="s">
        <v>129</v>
      </c>
    </row>
    <row r="26" spans="1:7" x14ac:dyDescent="0.2">
      <c r="A26" s="126" t="s">
        <v>130</v>
      </c>
      <c r="B26" s="117"/>
      <c r="C26" s="5"/>
      <c r="D26" s="100">
        <v>0.54400000000000004</v>
      </c>
      <c r="E26" s="51" t="s">
        <v>131</v>
      </c>
    </row>
    <row r="27" spans="1:7" x14ac:dyDescent="0.2">
      <c r="A27" s="126" t="s">
        <v>132</v>
      </c>
      <c r="B27" s="117"/>
      <c r="C27" s="5"/>
      <c r="D27" s="101">
        <v>120022.46</v>
      </c>
      <c r="E27" s="32">
        <v>220642.37</v>
      </c>
    </row>
    <row r="28" spans="1:7" ht="8.25" customHeight="1" x14ac:dyDescent="0.2">
      <c r="A28" s="27"/>
      <c r="B28" s="28"/>
      <c r="C28" s="28"/>
      <c r="D28" s="28"/>
      <c r="E28" s="29"/>
      <c r="F28" s="30"/>
      <c r="G28" s="30"/>
    </row>
    <row r="29" spans="1:7" ht="31.5" customHeight="1" thickBot="1" x14ac:dyDescent="0.25">
      <c r="A29" s="118" t="s">
        <v>169</v>
      </c>
      <c r="B29" s="119"/>
      <c r="C29" s="119"/>
      <c r="D29" s="119"/>
      <c r="E29" s="120"/>
      <c r="F29" s="41"/>
      <c r="G29" s="41"/>
    </row>
  </sheetData>
  <mergeCells count="6">
    <mergeCell ref="A29:E29"/>
    <mergeCell ref="A3:E3"/>
    <mergeCell ref="A24:B24"/>
    <mergeCell ref="A25:B25"/>
    <mergeCell ref="A26:B26"/>
    <mergeCell ref="A27:B27"/>
  </mergeCells>
  <pageMargins left="0.511811024" right="0.511811024" top="0.78740157499999996" bottom="0.78740157499999996" header="0.31496062000000002" footer="0.31496062000000002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4" zoomScaleNormal="100" workbookViewId="0">
      <selection activeCell="S32" sqref="S32"/>
    </sheetView>
  </sheetViews>
  <sheetFormatPr defaultRowHeight="14.25" x14ac:dyDescent="0.2"/>
  <cols>
    <col min="1" max="5" width="9" style="53"/>
    <col min="6" max="6" width="8.375" style="53" bestFit="1" customWidth="1"/>
    <col min="7" max="7" width="7.625" style="53" customWidth="1"/>
    <col min="8" max="8" width="11.25" style="53" customWidth="1"/>
    <col min="9" max="9" width="12.375" style="53" customWidth="1"/>
    <col min="10" max="261" width="9" style="53"/>
    <col min="262" max="262" width="8.375" style="53" bestFit="1" customWidth="1"/>
    <col min="263" max="263" width="7.625" style="53" customWidth="1"/>
    <col min="264" max="264" width="11.25" style="53" customWidth="1"/>
    <col min="265" max="265" width="12.375" style="53" customWidth="1"/>
    <col min="266" max="517" width="9" style="53"/>
    <col min="518" max="518" width="8.375" style="53" bestFit="1" customWidth="1"/>
    <col min="519" max="519" width="7.625" style="53" customWidth="1"/>
    <col min="520" max="520" width="11.25" style="53" customWidth="1"/>
    <col min="521" max="521" width="12.375" style="53" customWidth="1"/>
    <col min="522" max="773" width="9" style="53"/>
    <col min="774" max="774" width="8.375" style="53" bestFit="1" customWidth="1"/>
    <col min="775" max="775" width="7.625" style="53" customWidth="1"/>
    <col min="776" max="776" width="11.25" style="53" customWidth="1"/>
    <col min="777" max="777" width="12.375" style="53" customWidth="1"/>
    <col min="778" max="1029" width="9" style="53"/>
    <col min="1030" max="1030" width="8.375" style="53" bestFit="1" customWidth="1"/>
    <col min="1031" max="1031" width="7.625" style="53" customWidth="1"/>
    <col min="1032" max="1032" width="11.25" style="53" customWidth="1"/>
    <col min="1033" max="1033" width="12.375" style="53" customWidth="1"/>
    <col min="1034" max="1285" width="9" style="53"/>
    <col min="1286" max="1286" width="8.375" style="53" bestFit="1" customWidth="1"/>
    <col min="1287" max="1287" width="7.625" style="53" customWidth="1"/>
    <col min="1288" max="1288" width="11.25" style="53" customWidth="1"/>
    <col min="1289" max="1289" width="12.375" style="53" customWidth="1"/>
    <col min="1290" max="1541" width="9" style="53"/>
    <col min="1542" max="1542" width="8.375" style="53" bestFit="1" customWidth="1"/>
    <col min="1543" max="1543" width="7.625" style="53" customWidth="1"/>
    <col min="1544" max="1544" width="11.25" style="53" customWidth="1"/>
    <col min="1545" max="1545" width="12.375" style="53" customWidth="1"/>
    <col min="1546" max="1797" width="9" style="53"/>
    <col min="1798" max="1798" width="8.375" style="53" bestFit="1" customWidth="1"/>
    <col min="1799" max="1799" width="7.625" style="53" customWidth="1"/>
    <col min="1800" max="1800" width="11.25" style="53" customWidth="1"/>
    <col min="1801" max="1801" width="12.375" style="53" customWidth="1"/>
    <col min="1802" max="2053" width="9" style="53"/>
    <col min="2054" max="2054" width="8.375" style="53" bestFit="1" customWidth="1"/>
    <col min="2055" max="2055" width="7.625" style="53" customWidth="1"/>
    <col min="2056" max="2056" width="11.25" style="53" customWidth="1"/>
    <col min="2057" max="2057" width="12.375" style="53" customWidth="1"/>
    <col min="2058" max="2309" width="9" style="53"/>
    <col min="2310" max="2310" width="8.375" style="53" bestFit="1" customWidth="1"/>
    <col min="2311" max="2311" width="7.625" style="53" customWidth="1"/>
    <col min="2312" max="2312" width="11.25" style="53" customWidth="1"/>
    <col min="2313" max="2313" width="12.375" style="53" customWidth="1"/>
    <col min="2314" max="2565" width="9" style="53"/>
    <col min="2566" max="2566" width="8.375" style="53" bestFit="1" customWidth="1"/>
    <col min="2567" max="2567" width="7.625" style="53" customWidth="1"/>
    <col min="2568" max="2568" width="11.25" style="53" customWidth="1"/>
    <col min="2569" max="2569" width="12.375" style="53" customWidth="1"/>
    <col min="2570" max="2821" width="9" style="53"/>
    <col min="2822" max="2822" width="8.375" style="53" bestFit="1" customWidth="1"/>
    <col min="2823" max="2823" width="7.625" style="53" customWidth="1"/>
    <col min="2824" max="2824" width="11.25" style="53" customWidth="1"/>
    <col min="2825" max="2825" width="12.375" style="53" customWidth="1"/>
    <col min="2826" max="3077" width="9" style="53"/>
    <col min="3078" max="3078" width="8.375" style="53" bestFit="1" customWidth="1"/>
    <col min="3079" max="3079" width="7.625" style="53" customWidth="1"/>
    <col min="3080" max="3080" width="11.25" style="53" customWidth="1"/>
    <col min="3081" max="3081" width="12.375" style="53" customWidth="1"/>
    <col min="3082" max="3333" width="9" style="53"/>
    <col min="3334" max="3334" width="8.375" style="53" bestFit="1" customWidth="1"/>
    <col min="3335" max="3335" width="7.625" style="53" customWidth="1"/>
    <col min="3336" max="3336" width="11.25" style="53" customWidth="1"/>
    <col min="3337" max="3337" width="12.375" style="53" customWidth="1"/>
    <col min="3338" max="3589" width="9" style="53"/>
    <col min="3590" max="3590" width="8.375" style="53" bestFit="1" customWidth="1"/>
    <col min="3591" max="3591" width="7.625" style="53" customWidth="1"/>
    <col min="3592" max="3592" width="11.25" style="53" customWidth="1"/>
    <col min="3593" max="3593" width="12.375" style="53" customWidth="1"/>
    <col min="3594" max="3845" width="9" style="53"/>
    <col min="3846" max="3846" width="8.375" style="53" bestFit="1" customWidth="1"/>
    <col min="3847" max="3847" width="7.625" style="53" customWidth="1"/>
    <col min="3848" max="3848" width="11.25" style="53" customWidth="1"/>
    <col min="3849" max="3849" width="12.375" style="53" customWidth="1"/>
    <col min="3850" max="4101" width="9" style="53"/>
    <col min="4102" max="4102" width="8.375" style="53" bestFit="1" customWidth="1"/>
    <col min="4103" max="4103" width="7.625" style="53" customWidth="1"/>
    <col min="4104" max="4104" width="11.25" style="53" customWidth="1"/>
    <col min="4105" max="4105" width="12.375" style="53" customWidth="1"/>
    <col min="4106" max="4357" width="9" style="53"/>
    <col min="4358" max="4358" width="8.375" style="53" bestFit="1" customWidth="1"/>
    <col min="4359" max="4359" width="7.625" style="53" customWidth="1"/>
    <col min="4360" max="4360" width="11.25" style="53" customWidth="1"/>
    <col min="4361" max="4361" width="12.375" style="53" customWidth="1"/>
    <col min="4362" max="4613" width="9" style="53"/>
    <col min="4614" max="4614" width="8.375" style="53" bestFit="1" customWidth="1"/>
    <col min="4615" max="4615" width="7.625" style="53" customWidth="1"/>
    <col min="4616" max="4616" width="11.25" style="53" customWidth="1"/>
    <col min="4617" max="4617" width="12.375" style="53" customWidth="1"/>
    <col min="4618" max="4869" width="9" style="53"/>
    <col min="4870" max="4870" width="8.375" style="53" bestFit="1" customWidth="1"/>
    <col min="4871" max="4871" width="7.625" style="53" customWidth="1"/>
    <col min="4872" max="4872" width="11.25" style="53" customWidth="1"/>
    <col min="4873" max="4873" width="12.375" style="53" customWidth="1"/>
    <col min="4874" max="5125" width="9" style="53"/>
    <col min="5126" max="5126" width="8.375" style="53" bestFit="1" customWidth="1"/>
    <col min="5127" max="5127" width="7.625" style="53" customWidth="1"/>
    <col min="5128" max="5128" width="11.25" style="53" customWidth="1"/>
    <col min="5129" max="5129" width="12.375" style="53" customWidth="1"/>
    <col min="5130" max="5381" width="9" style="53"/>
    <col min="5382" max="5382" width="8.375" style="53" bestFit="1" customWidth="1"/>
    <col min="5383" max="5383" width="7.625" style="53" customWidth="1"/>
    <col min="5384" max="5384" width="11.25" style="53" customWidth="1"/>
    <col min="5385" max="5385" width="12.375" style="53" customWidth="1"/>
    <col min="5386" max="5637" width="9" style="53"/>
    <col min="5638" max="5638" width="8.375" style="53" bestFit="1" customWidth="1"/>
    <col min="5639" max="5639" width="7.625" style="53" customWidth="1"/>
    <col min="5640" max="5640" width="11.25" style="53" customWidth="1"/>
    <col min="5641" max="5641" width="12.375" style="53" customWidth="1"/>
    <col min="5642" max="5893" width="9" style="53"/>
    <col min="5894" max="5894" width="8.375" style="53" bestFit="1" customWidth="1"/>
    <col min="5895" max="5895" width="7.625" style="53" customWidth="1"/>
    <col min="5896" max="5896" width="11.25" style="53" customWidth="1"/>
    <col min="5897" max="5897" width="12.375" style="53" customWidth="1"/>
    <col min="5898" max="6149" width="9" style="53"/>
    <col min="6150" max="6150" width="8.375" style="53" bestFit="1" customWidth="1"/>
    <col min="6151" max="6151" width="7.625" style="53" customWidth="1"/>
    <col min="6152" max="6152" width="11.25" style="53" customWidth="1"/>
    <col min="6153" max="6153" width="12.375" style="53" customWidth="1"/>
    <col min="6154" max="6405" width="9" style="53"/>
    <col min="6406" max="6406" width="8.375" style="53" bestFit="1" customWidth="1"/>
    <col min="6407" max="6407" width="7.625" style="53" customWidth="1"/>
    <col min="6408" max="6408" width="11.25" style="53" customWidth="1"/>
    <col min="6409" max="6409" width="12.375" style="53" customWidth="1"/>
    <col min="6410" max="6661" width="9" style="53"/>
    <col min="6662" max="6662" width="8.375" style="53" bestFit="1" customWidth="1"/>
    <col min="6663" max="6663" width="7.625" style="53" customWidth="1"/>
    <col min="6664" max="6664" width="11.25" style="53" customWidth="1"/>
    <col min="6665" max="6665" width="12.375" style="53" customWidth="1"/>
    <col min="6666" max="6917" width="9" style="53"/>
    <col min="6918" max="6918" width="8.375" style="53" bestFit="1" customWidth="1"/>
    <col min="6919" max="6919" width="7.625" style="53" customWidth="1"/>
    <col min="6920" max="6920" width="11.25" style="53" customWidth="1"/>
    <col min="6921" max="6921" width="12.375" style="53" customWidth="1"/>
    <col min="6922" max="7173" width="9" style="53"/>
    <col min="7174" max="7174" width="8.375" style="53" bestFit="1" customWidth="1"/>
    <col min="7175" max="7175" width="7.625" style="53" customWidth="1"/>
    <col min="7176" max="7176" width="11.25" style="53" customWidth="1"/>
    <col min="7177" max="7177" width="12.375" style="53" customWidth="1"/>
    <col min="7178" max="7429" width="9" style="53"/>
    <col min="7430" max="7430" width="8.375" style="53" bestFit="1" customWidth="1"/>
    <col min="7431" max="7431" width="7.625" style="53" customWidth="1"/>
    <col min="7432" max="7432" width="11.25" style="53" customWidth="1"/>
    <col min="7433" max="7433" width="12.375" style="53" customWidth="1"/>
    <col min="7434" max="7685" width="9" style="53"/>
    <col min="7686" max="7686" width="8.375" style="53" bestFit="1" customWidth="1"/>
    <col min="7687" max="7687" width="7.625" style="53" customWidth="1"/>
    <col min="7688" max="7688" width="11.25" style="53" customWidth="1"/>
    <col min="7689" max="7689" width="12.375" style="53" customWidth="1"/>
    <col min="7690" max="7941" width="9" style="53"/>
    <col min="7942" max="7942" width="8.375" style="53" bestFit="1" customWidth="1"/>
    <col min="7943" max="7943" width="7.625" style="53" customWidth="1"/>
    <col min="7944" max="7944" width="11.25" style="53" customWidth="1"/>
    <col min="7945" max="7945" width="12.375" style="53" customWidth="1"/>
    <col min="7946" max="8197" width="9" style="53"/>
    <col min="8198" max="8198" width="8.375" style="53" bestFit="1" customWidth="1"/>
    <col min="8199" max="8199" width="7.625" style="53" customWidth="1"/>
    <col min="8200" max="8200" width="11.25" style="53" customWidth="1"/>
    <col min="8201" max="8201" width="12.375" style="53" customWidth="1"/>
    <col min="8202" max="8453" width="9" style="53"/>
    <col min="8454" max="8454" width="8.375" style="53" bestFit="1" customWidth="1"/>
    <col min="8455" max="8455" width="7.625" style="53" customWidth="1"/>
    <col min="8456" max="8456" width="11.25" style="53" customWidth="1"/>
    <col min="8457" max="8457" width="12.375" style="53" customWidth="1"/>
    <col min="8458" max="8709" width="9" style="53"/>
    <col min="8710" max="8710" width="8.375" style="53" bestFit="1" customWidth="1"/>
    <col min="8711" max="8711" width="7.625" style="53" customWidth="1"/>
    <col min="8712" max="8712" width="11.25" style="53" customWidth="1"/>
    <col min="8713" max="8713" width="12.375" style="53" customWidth="1"/>
    <col min="8714" max="8965" width="9" style="53"/>
    <col min="8966" max="8966" width="8.375" style="53" bestFit="1" customWidth="1"/>
    <col min="8967" max="8967" width="7.625" style="53" customWidth="1"/>
    <col min="8968" max="8968" width="11.25" style="53" customWidth="1"/>
    <col min="8969" max="8969" width="12.375" style="53" customWidth="1"/>
    <col min="8970" max="9221" width="9" style="53"/>
    <col min="9222" max="9222" width="8.375" style="53" bestFit="1" customWidth="1"/>
    <col min="9223" max="9223" width="7.625" style="53" customWidth="1"/>
    <col min="9224" max="9224" width="11.25" style="53" customWidth="1"/>
    <col min="9225" max="9225" width="12.375" style="53" customWidth="1"/>
    <col min="9226" max="9477" width="9" style="53"/>
    <col min="9478" max="9478" width="8.375" style="53" bestFit="1" customWidth="1"/>
    <col min="9479" max="9479" width="7.625" style="53" customWidth="1"/>
    <col min="9480" max="9480" width="11.25" style="53" customWidth="1"/>
    <col min="9481" max="9481" width="12.375" style="53" customWidth="1"/>
    <col min="9482" max="9733" width="9" style="53"/>
    <col min="9734" max="9734" width="8.375" style="53" bestFit="1" customWidth="1"/>
    <col min="9735" max="9735" width="7.625" style="53" customWidth="1"/>
    <col min="9736" max="9736" width="11.25" style="53" customWidth="1"/>
    <col min="9737" max="9737" width="12.375" style="53" customWidth="1"/>
    <col min="9738" max="9989" width="9" style="53"/>
    <col min="9990" max="9990" width="8.375" style="53" bestFit="1" customWidth="1"/>
    <col min="9991" max="9991" width="7.625" style="53" customWidth="1"/>
    <col min="9992" max="9992" width="11.25" style="53" customWidth="1"/>
    <col min="9993" max="9993" width="12.375" style="53" customWidth="1"/>
    <col min="9994" max="10245" width="9" style="53"/>
    <col min="10246" max="10246" width="8.375" style="53" bestFit="1" customWidth="1"/>
    <col min="10247" max="10247" width="7.625" style="53" customWidth="1"/>
    <col min="10248" max="10248" width="11.25" style="53" customWidth="1"/>
    <col min="10249" max="10249" width="12.375" style="53" customWidth="1"/>
    <col min="10250" max="10501" width="9" style="53"/>
    <col min="10502" max="10502" width="8.375" style="53" bestFit="1" customWidth="1"/>
    <col min="10503" max="10503" width="7.625" style="53" customWidth="1"/>
    <col min="10504" max="10504" width="11.25" style="53" customWidth="1"/>
    <col min="10505" max="10505" width="12.375" style="53" customWidth="1"/>
    <col min="10506" max="10757" width="9" style="53"/>
    <col min="10758" max="10758" width="8.375" style="53" bestFit="1" customWidth="1"/>
    <col min="10759" max="10759" width="7.625" style="53" customWidth="1"/>
    <col min="10760" max="10760" width="11.25" style="53" customWidth="1"/>
    <col min="10761" max="10761" width="12.375" style="53" customWidth="1"/>
    <col min="10762" max="11013" width="9" style="53"/>
    <col min="11014" max="11014" width="8.375" style="53" bestFit="1" customWidth="1"/>
    <col min="11015" max="11015" width="7.625" style="53" customWidth="1"/>
    <col min="11016" max="11016" width="11.25" style="53" customWidth="1"/>
    <col min="11017" max="11017" width="12.375" style="53" customWidth="1"/>
    <col min="11018" max="11269" width="9" style="53"/>
    <col min="11270" max="11270" width="8.375" style="53" bestFit="1" customWidth="1"/>
    <col min="11271" max="11271" width="7.625" style="53" customWidth="1"/>
    <col min="11272" max="11272" width="11.25" style="53" customWidth="1"/>
    <col min="11273" max="11273" width="12.375" style="53" customWidth="1"/>
    <col min="11274" max="11525" width="9" style="53"/>
    <col min="11526" max="11526" width="8.375" style="53" bestFit="1" customWidth="1"/>
    <col min="11527" max="11527" width="7.625" style="53" customWidth="1"/>
    <col min="11528" max="11528" width="11.25" style="53" customWidth="1"/>
    <col min="11529" max="11529" width="12.375" style="53" customWidth="1"/>
    <col min="11530" max="11781" width="9" style="53"/>
    <col min="11782" max="11782" width="8.375" style="53" bestFit="1" customWidth="1"/>
    <col min="11783" max="11783" width="7.625" style="53" customWidth="1"/>
    <col min="11784" max="11784" width="11.25" style="53" customWidth="1"/>
    <col min="11785" max="11785" width="12.375" style="53" customWidth="1"/>
    <col min="11786" max="12037" width="9" style="53"/>
    <col min="12038" max="12038" width="8.375" style="53" bestFit="1" customWidth="1"/>
    <col min="12039" max="12039" width="7.625" style="53" customWidth="1"/>
    <col min="12040" max="12040" width="11.25" style="53" customWidth="1"/>
    <col min="12041" max="12041" width="12.375" style="53" customWidth="1"/>
    <col min="12042" max="12293" width="9" style="53"/>
    <col min="12294" max="12294" width="8.375" style="53" bestFit="1" customWidth="1"/>
    <col min="12295" max="12295" width="7.625" style="53" customWidth="1"/>
    <col min="12296" max="12296" width="11.25" style="53" customWidth="1"/>
    <col min="12297" max="12297" width="12.375" style="53" customWidth="1"/>
    <col min="12298" max="12549" width="9" style="53"/>
    <col min="12550" max="12550" width="8.375" style="53" bestFit="1" customWidth="1"/>
    <col min="12551" max="12551" width="7.625" style="53" customWidth="1"/>
    <col min="12552" max="12552" width="11.25" style="53" customWidth="1"/>
    <col min="12553" max="12553" width="12.375" style="53" customWidth="1"/>
    <col min="12554" max="12805" width="9" style="53"/>
    <col min="12806" max="12806" width="8.375" style="53" bestFit="1" customWidth="1"/>
    <col min="12807" max="12807" width="7.625" style="53" customWidth="1"/>
    <col min="12808" max="12808" width="11.25" style="53" customWidth="1"/>
    <col min="12809" max="12809" width="12.375" style="53" customWidth="1"/>
    <col min="12810" max="13061" width="9" style="53"/>
    <col min="13062" max="13062" width="8.375" style="53" bestFit="1" customWidth="1"/>
    <col min="13063" max="13063" width="7.625" style="53" customWidth="1"/>
    <col min="13064" max="13064" width="11.25" style="53" customWidth="1"/>
    <col min="13065" max="13065" width="12.375" style="53" customWidth="1"/>
    <col min="13066" max="13317" width="9" style="53"/>
    <col min="13318" max="13318" width="8.375" style="53" bestFit="1" customWidth="1"/>
    <col min="13319" max="13319" width="7.625" style="53" customWidth="1"/>
    <col min="13320" max="13320" width="11.25" style="53" customWidth="1"/>
    <col min="13321" max="13321" width="12.375" style="53" customWidth="1"/>
    <col min="13322" max="13573" width="9" style="53"/>
    <col min="13574" max="13574" width="8.375" style="53" bestFit="1" customWidth="1"/>
    <col min="13575" max="13575" width="7.625" style="53" customWidth="1"/>
    <col min="13576" max="13576" width="11.25" style="53" customWidth="1"/>
    <col min="13577" max="13577" width="12.375" style="53" customWidth="1"/>
    <col min="13578" max="13829" width="9" style="53"/>
    <col min="13830" max="13830" width="8.375" style="53" bestFit="1" customWidth="1"/>
    <col min="13831" max="13831" width="7.625" style="53" customWidth="1"/>
    <col min="13832" max="13832" width="11.25" style="53" customWidth="1"/>
    <col min="13833" max="13833" width="12.375" style="53" customWidth="1"/>
    <col min="13834" max="14085" width="9" style="53"/>
    <col min="14086" max="14086" width="8.375" style="53" bestFit="1" customWidth="1"/>
    <col min="14087" max="14087" width="7.625" style="53" customWidth="1"/>
    <col min="14088" max="14088" width="11.25" style="53" customWidth="1"/>
    <col min="14089" max="14089" width="12.375" style="53" customWidth="1"/>
    <col min="14090" max="14341" width="9" style="53"/>
    <col min="14342" max="14342" width="8.375" style="53" bestFit="1" customWidth="1"/>
    <col min="14343" max="14343" width="7.625" style="53" customWidth="1"/>
    <col min="14344" max="14344" width="11.25" style="53" customWidth="1"/>
    <col min="14345" max="14345" width="12.375" style="53" customWidth="1"/>
    <col min="14346" max="14597" width="9" style="53"/>
    <col min="14598" max="14598" width="8.375" style="53" bestFit="1" customWidth="1"/>
    <col min="14599" max="14599" width="7.625" style="53" customWidth="1"/>
    <col min="14600" max="14600" width="11.25" style="53" customWidth="1"/>
    <col min="14601" max="14601" width="12.375" style="53" customWidth="1"/>
    <col min="14602" max="14853" width="9" style="53"/>
    <col min="14854" max="14854" width="8.375" style="53" bestFit="1" customWidth="1"/>
    <col min="14855" max="14855" width="7.625" style="53" customWidth="1"/>
    <col min="14856" max="14856" width="11.25" style="53" customWidth="1"/>
    <col min="14857" max="14857" width="12.375" style="53" customWidth="1"/>
    <col min="14858" max="15109" width="9" style="53"/>
    <col min="15110" max="15110" width="8.375" style="53" bestFit="1" customWidth="1"/>
    <col min="15111" max="15111" width="7.625" style="53" customWidth="1"/>
    <col min="15112" max="15112" width="11.25" style="53" customWidth="1"/>
    <col min="15113" max="15113" width="12.375" style="53" customWidth="1"/>
    <col min="15114" max="15365" width="9" style="53"/>
    <col min="15366" max="15366" width="8.375" style="53" bestFit="1" customWidth="1"/>
    <col min="15367" max="15367" width="7.625" style="53" customWidth="1"/>
    <col min="15368" max="15368" width="11.25" style="53" customWidth="1"/>
    <col min="15369" max="15369" width="12.375" style="53" customWidth="1"/>
    <col min="15370" max="15621" width="9" style="53"/>
    <col min="15622" max="15622" width="8.375" style="53" bestFit="1" customWidth="1"/>
    <col min="15623" max="15623" width="7.625" style="53" customWidth="1"/>
    <col min="15624" max="15624" width="11.25" style="53" customWidth="1"/>
    <col min="15625" max="15625" width="12.375" style="53" customWidth="1"/>
    <col min="15626" max="15877" width="9" style="53"/>
    <col min="15878" max="15878" width="8.375" style="53" bestFit="1" customWidth="1"/>
    <col min="15879" max="15879" width="7.625" style="53" customWidth="1"/>
    <col min="15880" max="15880" width="11.25" style="53" customWidth="1"/>
    <col min="15881" max="15881" width="12.375" style="53" customWidth="1"/>
    <col min="15882" max="16133" width="9" style="53"/>
    <col min="16134" max="16134" width="8.375" style="53" bestFit="1" customWidth="1"/>
    <col min="16135" max="16135" width="7.625" style="53" customWidth="1"/>
    <col min="16136" max="16136" width="11.25" style="53" customWidth="1"/>
    <col min="16137" max="16137" width="12.375" style="53" customWidth="1"/>
    <col min="16138" max="16384" width="9" style="53"/>
  </cols>
  <sheetData>
    <row r="1" spans="1:10" ht="30.75" customHeight="1" x14ac:dyDescent="0.2">
      <c r="A1" s="128" t="s">
        <v>133</v>
      </c>
      <c r="B1" s="129"/>
      <c r="C1" s="129"/>
      <c r="D1" s="129"/>
      <c r="E1" s="129"/>
      <c r="F1" s="129"/>
      <c r="G1" s="129"/>
      <c r="H1" s="129"/>
      <c r="I1" s="130"/>
      <c r="J1" s="52"/>
    </row>
    <row r="2" spans="1:10" ht="14.25" customHeight="1" x14ac:dyDescent="0.2">
      <c r="A2" s="131" t="s">
        <v>134</v>
      </c>
      <c r="B2" s="132"/>
      <c r="C2" s="132"/>
      <c r="D2" s="132"/>
      <c r="E2" s="132"/>
      <c r="F2" s="132"/>
      <c r="G2" s="132"/>
      <c r="H2" s="132"/>
      <c r="I2" s="133"/>
    </row>
    <row r="3" spans="1:10" ht="15" x14ac:dyDescent="0.25">
      <c r="A3" s="54" t="s">
        <v>135</v>
      </c>
      <c r="B3" s="134" t="s">
        <v>167</v>
      </c>
      <c r="C3" s="134"/>
      <c r="D3" s="134"/>
      <c r="E3" s="134"/>
      <c r="F3" s="134"/>
      <c r="G3" s="134"/>
      <c r="H3" s="134"/>
      <c r="I3" s="55" t="s">
        <v>136</v>
      </c>
    </row>
    <row r="4" spans="1:10" ht="15" x14ac:dyDescent="0.25">
      <c r="A4" s="54" t="s">
        <v>137</v>
      </c>
      <c r="B4" s="135" t="s">
        <v>166</v>
      </c>
      <c r="C4" s="135"/>
      <c r="D4" s="135"/>
      <c r="E4" s="135"/>
      <c r="F4" s="135"/>
      <c r="G4" s="135"/>
      <c r="H4" s="135"/>
      <c r="I4" s="136">
        <f>I23</f>
        <v>0.28349999999999997</v>
      </c>
    </row>
    <row r="5" spans="1:10" ht="15" x14ac:dyDescent="0.25">
      <c r="A5" s="54" t="s">
        <v>138</v>
      </c>
      <c r="B5" s="135" t="s">
        <v>168</v>
      </c>
      <c r="C5" s="135"/>
      <c r="D5" s="135"/>
      <c r="E5" s="135"/>
      <c r="F5" s="135"/>
      <c r="G5" s="135"/>
      <c r="H5" s="135"/>
      <c r="I5" s="137"/>
    </row>
    <row r="6" spans="1:10" ht="15" x14ac:dyDescent="0.25">
      <c r="A6" s="54" t="s">
        <v>139</v>
      </c>
      <c r="B6" s="135" t="s">
        <v>140</v>
      </c>
      <c r="C6" s="135"/>
      <c r="D6" s="135"/>
      <c r="E6" s="135"/>
      <c r="F6" s="135"/>
      <c r="G6" s="135"/>
      <c r="H6" s="135"/>
      <c r="I6" s="137"/>
    </row>
    <row r="7" spans="1:10" ht="11.25" customHeight="1" x14ac:dyDescent="0.2">
      <c r="A7" s="138" t="s">
        <v>141</v>
      </c>
      <c r="B7" s="139"/>
      <c r="C7" s="139"/>
      <c r="D7" s="139"/>
      <c r="E7" s="139"/>
      <c r="F7" s="139"/>
      <c r="G7" s="139"/>
      <c r="H7" s="139"/>
      <c r="I7" s="140"/>
    </row>
    <row r="8" spans="1:10" ht="15" x14ac:dyDescent="0.2">
      <c r="A8" s="56" t="s">
        <v>9</v>
      </c>
      <c r="B8" s="141" t="s">
        <v>142</v>
      </c>
      <c r="C8" s="141"/>
      <c r="D8" s="141"/>
      <c r="E8" s="141"/>
      <c r="F8" s="141"/>
      <c r="G8" s="141"/>
      <c r="H8" s="141"/>
      <c r="I8" s="142"/>
    </row>
    <row r="9" spans="1:10" x14ac:dyDescent="0.2">
      <c r="A9" s="57">
        <v>1</v>
      </c>
      <c r="B9" s="127" t="s">
        <v>143</v>
      </c>
      <c r="C9" s="127"/>
      <c r="D9" s="127"/>
      <c r="E9" s="127"/>
      <c r="F9" s="127"/>
      <c r="G9" s="127"/>
      <c r="H9" s="127"/>
      <c r="I9" s="58">
        <v>0.04</v>
      </c>
    </row>
    <row r="10" spans="1:10" x14ac:dyDescent="0.2">
      <c r="A10" s="57">
        <v>2</v>
      </c>
      <c r="B10" s="127" t="s">
        <v>144</v>
      </c>
      <c r="C10" s="127"/>
      <c r="D10" s="127"/>
      <c r="E10" s="127"/>
      <c r="F10" s="127"/>
      <c r="G10" s="127"/>
      <c r="H10" s="127"/>
      <c r="I10" s="58">
        <v>8.0000000000000002E-3</v>
      </c>
    </row>
    <row r="11" spans="1:10" x14ac:dyDescent="0.2">
      <c r="A11" s="57">
        <v>3</v>
      </c>
      <c r="B11" s="127" t="s">
        <v>145</v>
      </c>
      <c r="C11" s="127"/>
      <c r="D11" s="127"/>
      <c r="E11" s="127"/>
      <c r="F11" s="127"/>
      <c r="G11" s="127"/>
      <c r="H11" s="127"/>
      <c r="I11" s="59">
        <v>1.2699999999999999E-2</v>
      </c>
    </row>
    <row r="12" spans="1:10" x14ac:dyDescent="0.2">
      <c r="A12" s="57">
        <v>4</v>
      </c>
      <c r="B12" s="127" t="s">
        <v>146</v>
      </c>
      <c r="C12" s="127"/>
      <c r="D12" s="127"/>
      <c r="E12" s="127"/>
      <c r="F12" s="127"/>
      <c r="G12" s="127"/>
      <c r="H12" s="127"/>
      <c r="I12" s="58">
        <v>1.23E-2</v>
      </c>
    </row>
    <row r="13" spans="1:10" x14ac:dyDescent="0.2">
      <c r="A13" s="57">
        <v>5</v>
      </c>
      <c r="B13" s="127" t="s">
        <v>147</v>
      </c>
      <c r="C13" s="127"/>
      <c r="D13" s="127"/>
      <c r="E13" s="127"/>
      <c r="F13" s="127"/>
      <c r="G13" s="127"/>
      <c r="H13" s="127"/>
      <c r="I13" s="58">
        <v>7.3999999999999996E-2</v>
      </c>
    </row>
    <row r="14" spans="1:10" x14ac:dyDescent="0.2">
      <c r="A14" s="57">
        <v>6</v>
      </c>
      <c r="B14" s="127" t="s">
        <v>148</v>
      </c>
      <c r="C14" s="127"/>
      <c r="D14" s="127"/>
      <c r="E14" s="127"/>
      <c r="F14" s="127"/>
      <c r="G14" s="127"/>
      <c r="H14" s="127"/>
      <c r="I14" s="58">
        <f>I21</f>
        <v>0.10149999999999999</v>
      </c>
    </row>
    <row r="15" spans="1:10" x14ac:dyDescent="0.2">
      <c r="A15" s="57"/>
      <c r="B15" s="150"/>
      <c r="C15" s="150"/>
      <c r="D15" s="150"/>
      <c r="E15" s="150"/>
      <c r="F15" s="150"/>
      <c r="G15" s="150"/>
      <c r="H15" s="150"/>
      <c r="I15" s="60"/>
    </row>
    <row r="16" spans="1:10" ht="12" customHeight="1" x14ac:dyDescent="0.2">
      <c r="A16" s="56" t="s">
        <v>9</v>
      </c>
      <c r="B16" s="141" t="s">
        <v>149</v>
      </c>
      <c r="C16" s="141"/>
      <c r="D16" s="141"/>
      <c r="E16" s="141"/>
      <c r="F16" s="141"/>
      <c r="G16" s="141"/>
      <c r="H16" s="141"/>
      <c r="I16" s="142"/>
    </row>
    <row r="17" spans="1:9" x14ac:dyDescent="0.2">
      <c r="A17" s="57" t="s">
        <v>150</v>
      </c>
      <c r="B17" s="127" t="s">
        <v>151</v>
      </c>
      <c r="C17" s="127"/>
      <c r="D17" s="127"/>
      <c r="E17" s="127"/>
      <c r="F17" s="127"/>
      <c r="G17" s="127"/>
      <c r="H17" s="127"/>
      <c r="I17" s="61">
        <v>0.02</v>
      </c>
    </row>
    <row r="18" spans="1:9" x14ac:dyDescent="0.2">
      <c r="A18" s="57" t="s">
        <v>152</v>
      </c>
      <c r="B18" s="127" t="s">
        <v>153</v>
      </c>
      <c r="C18" s="127"/>
      <c r="D18" s="127"/>
      <c r="E18" s="127"/>
      <c r="F18" s="127"/>
      <c r="G18" s="127"/>
      <c r="H18" s="127"/>
      <c r="I18" s="58">
        <v>6.4999999999999997E-3</v>
      </c>
    </row>
    <row r="19" spans="1:9" x14ac:dyDescent="0.2">
      <c r="A19" s="57" t="s">
        <v>154</v>
      </c>
      <c r="B19" s="127" t="s">
        <v>155</v>
      </c>
      <c r="C19" s="127"/>
      <c r="D19" s="127"/>
      <c r="E19" s="127"/>
      <c r="F19" s="127"/>
      <c r="G19" s="127"/>
      <c r="H19" s="127"/>
      <c r="I19" s="58">
        <v>0.03</v>
      </c>
    </row>
    <row r="20" spans="1:9" x14ac:dyDescent="0.2">
      <c r="A20" s="57" t="s">
        <v>156</v>
      </c>
      <c r="B20" s="127" t="s">
        <v>157</v>
      </c>
      <c r="C20" s="127"/>
      <c r="D20" s="127"/>
      <c r="E20" s="127"/>
      <c r="F20" s="127"/>
      <c r="G20" s="127"/>
      <c r="H20" s="127"/>
      <c r="I20" s="58">
        <v>4.4999999999999998E-2</v>
      </c>
    </row>
    <row r="21" spans="1:9" x14ac:dyDescent="0.2">
      <c r="A21" s="151" t="s">
        <v>158</v>
      </c>
      <c r="B21" s="152"/>
      <c r="C21" s="152"/>
      <c r="D21" s="152"/>
      <c r="E21" s="152"/>
      <c r="F21" s="152"/>
      <c r="G21" s="152"/>
      <c r="H21" s="152"/>
      <c r="I21" s="62">
        <f>SUM(I17:I20)</f>
        <v>0.10149999999999999</v>
      </c>
    </row>
    <row r="22" spans="1:9" x14ac:dyDescent="0.2">
      <c r="A22" s="151" t="s">
        <v>159</v>
      </c>
      <c r="B22" s="152"/>
      <c r="C22" s="152"/>
      <c r="D22" s="152"/>
      <c r="E22" s="152"/>
      <c r="F22" s="152"/>
      <c r="G22" s="152"/>
      <c r="H22" s="152"/>
      <c r="I22" s="153"/>
    </row>
    <row r="23" spans="1:9" x14ac:dyDescent="0.2">
      <c r="A23" s="154"/>
      <c r="B23" s="150"/>
      <c r="C23" s="150"/>
      <c r="D23" s="150"/>
      <c r="E23" s="150"/>
      <c r="F23" s="150"/>
      <c r="G23" s="150"/>
      <c r="H23" s="150"/>
      <c r="I23" s="63">
        <f>ROUND((((1+I9+I10+I11)*(1+I12)*(1+I13))/(1-I14))-1,4)</f>
        <v>0.28349999999999997</v>
      </c>
    </row>
    <row r="24" spans="1:9" ht="7.5" customHeight="1" x14ac:dyDescent="0.2">
      <c r="A24" s="143" t="s">
        <v>160</v>
      </c>
      <c r="B24" s="144"/>
      <c r="C24" s="145"/>
      <c r="D24" s="145"/>
      <c r="E24" s="145"/>
      <c r="F24" s="145"/>
      <c r="G24" s="145"/>
      <c r="H24" s="145"/>
      <c r="I24" s="146"/>
    </row>
    <row r="25" spans="1:9" x14ac:dyDescent="0.2">
      <c r="A25" s="143"/>
      <c r="B25" s="147"/>
      <c r="C25" s="148"/>
      <c r="D25" s="148"/>
      <c r="E25" s="148"/>
      <c r="F25" s="148"/>
      <c r="G25" s="148"/>
      <c r="H25" s="148"/>
      <c r="I25" s="149"/>
    </row>
    <row r="26" spans="1:9" x14ac:dyDescent="0.2">
      <c r="A26" s="143"/>
      <c r="B26" s="147"/>
      <c r="C26" s="148"/>
      <c r="D26" s="148"/>
      <c r="E26" s="148"/>
      <c r="F26" s="148"/>
      <c r="G26" s="148"/>
      <c r="H26" s="148"/>
      <c r="I26" s="149"/>
    </row>
    <row r="27" spans="1:9" x14ac:dyDescent="0.2">
      <c r="A27" s="143"/>
      <c r="B27" s="147"/>
      <c r="C27" s="148"/>
      <c r="D27" s="148"/>
      <c r="E27" s="148"/>
      <c r="F27" s="148"/>
      <c r="G27" s="148"/>
      <c r="H27" s="148"/>
      <c r="I27" s="149"/>
    </row>
    <row r="28" spans="1:9" ht="1.5" customHeight="1" x14ac:dyDescent="0.2">
      <c r="A28" s="143"/>
      <c r="B28" s="147"/>
      <c r="C28" s="148"/>
      <c r="D28" s="148"/>
      <c r="E28" s="148"/>
      <c r="F28" s="148"/>
      <c r="G28" s="148"/>
      <c r="H28" s="148"/>
      <c r="I28" s="149"/>
    </row>
    <row r="29" spans="1:9" x14ac:dyDescent="0.2">
      <c r="A29" s="64" t="s">
        <v>161</v>
      </c>
      <c r="B29" s="158"/>
      <c r="C29" s="159"/>
      <c r="D29" s="159"/>
      <c r="E29" s="159"/>
      <c r="F29" s="159"/>
      <c r="G29" s="159"/>
      <c r="H29" s="159"/>
      <c r="I29" s="160"/>
    </row>
    <row r="30" spans="1:9" x14ac:dyDescent="0.2">
      <c r="A30" s="161" t="s">
        <v>162</v>
      </c>
      <c r="B30" s="162"/>
      <c r="C30" s="162"/>
      <c r="D30" s="162"/>
      <c r="E30" s="162"/>
      <c r="F30" s="162"/>
      <c r="G30" s="162"/>
      <c r="H30" s="162"/>
      <c r="I30" s="163"/>
    </row>
    <row r="31" spans="1:9" x14ac:dyDescent="0.2">
      <c r="A31" s="164" t="s">
        <v>163</v>
      </c>
      <c r="B31" s="165"/>
      <c r="C31" s="165"/>
      <c r="D31" s="165"/>
      <c r="E31" s="165"/>
      <c r="F31" s="165"/>
      <c r="G31" s="165"/>
      <c r="H31" s="165"/>
      <c r="I31" s="166"/>
    </row>
    <row r="32" spans="1:9" x14ac:dyDescent="0.2">
      <c r="A32" s="164" t="s">
        <v>164</v>
      </c>
      <c r="B32" s="165"/>
      <c r="C32" s="165"/>
      <c r="D32" s="165"/>
      <c r="E32" s="165"/>
      <c r="F32" s="165"/>
      <c r="G32" s="165"/>
      <c r="H32" s="165"/>
      <c r="I32" s="166"/>
    </row>
    <row r="33" spans="1:9" x14ac:dyDescent="0.2">
      <c r="A33" s="167" t="s">
        <v>165</v>
      </c>
      <c r="B33" s="168"/>
      <c r="C33" s="168"/>
      <c r="D33" s="168"/>
      <c r="E33" s="168"/>
      <c r="F33" s="168"/>
      <c r="G33" s="168"/>
      <c r="H33" s="168"/>
      <c r="I33" s="169"/>
    </row>
    <row r="34" spans="1:9" x14ac:dyDescent="0.2">
      <c r="A34" s="170"/>
      <c r="B34" s="145"/>
      <c r="C34" s="145"/>
      <c r="D34" s="145"/>
      <c r="E34" s="145"/>
      <c r="F34" s="145"/>
      <c r="G34" s="145"/>
      <c r="H34" s="145"/>
      <c r="I34" s="146"/>
    </row>
    <row r="35" spans="1:9" x14ac:dyDescent="0.2">
      <c r="A35" s="171"/>
      <c r="B35" s="148"/>
      <c r="C35" s="148"/>
      <c r="D35" s="148"/>
      <c r="E35" s="148"/>
      <c r="F35" s="148"/>
      <c r="G35" s="148"/>
      <c r="H35" s="148"/>
      <c r="I35" s="149"/>
    </row>
    <row r="36" spans="1:9" x14ac:dyDescent="0.2">
      <c r="A36" s="171"/>
      <c r="B36" s="148"/>
      <c r="C36" s="148"/>
      <c r="D36" s="148"/>
      <c r="E36" s="148"/>
      <c r="F36" s="148"/>
      <c r="G36" s="148"/>
      <c r="H36" s="148"/>
      <c r="I36" s="149"/>
    </row>
    <row r="37" spans="1:9" x14ac:dyDescent="0.2">
      <c r="A37" s="171"/>
      <c r="B37" s="148"/>
      <c r="C37" s="148"/>
      <c r="D37" s="148"/>
      <c r="E37" s="148"/>
      <c r="F37" s="148"/>
      <c r="G37" s="148"/>
      <c r="H37" s="148"/>
      <c r="I37" s="149"/>
    </row>
    <row r="38" spans="1:9" x14ac:dyDescent="0.2">
      <c r="A38" s="171"/>
      <c r="B38" s="148"/>
      <c r="C38" s="148"/>
      <c r="D38" s="148"/>
      <c r="E38" s="148"/>
      <c r="F38" s="148"/>
      <c r="G38" s="148"/>
      <c r="H38" s="148"/>
      <c r="I38" s="149"/>
    </row>
    <row r="39" spans="1:9" x14ac:dyDescent="0.2">
      <c r="A39" s="171"/>
      <c r="B39" s="148"/>
      <c r="C39" s="148"/>
      <c r="D39" s="148"/>
      <c r="E39" s="148"/>
      <c r="F39" s="148"/>
      <c r="G39" s="148"/>
      <c r="H39" s="148"/>
      <c r="I39" s="149"/>
    </row>
    <row r="40" spans="1:9" x14ac:dyDescent="0.2">
      <c r="A40" s="171"/>
      <c r="B40" s="148"/>
      <c r="C40" s="148"/>
      <c r="D40" s="148"/>
      <c r="E40" s="148"/>
      <c r="F40" s="148"/>
      <c r="G40" s="148"/>
      <c r="H40" s="148"/>
      <c r="I40" s="149"/>
    </row>
    <row r="41" spans="1:9" x14ac:dyDescent="0.2">
      <c r="A41" s="171"/>
      <c r="B41" s="148"/>
      <c r="C41" s="148"/>
      <c r="D41" s="148"/>
      <c r="E41" s="148"/>
      <c r="F41" s="148"/>
      <c r="G41" s="148"/>
      <c r="H41" s="148"/>
      <c r="I41" s="149"/>
    </row>
    <row r="42" spans="1:9" x14ac:dyDescent="0.2">
      <c r="A42" s="171"/>
      <c r="B42" s="148"/>
      <c r="C42" s="148"/>
      <c r="D42" s="148"/>
      <c r="E42" s="148"/>
      <c r="F42" s="148"/>
      <c r="G42" s="148"/>
      <c r="H42" s="148"/>
      <c r="I42" s="149"/>
    </row>
    <row r="43" spans="1:9" x14ac:dyDescent="0.2">
      <c r="A43" s="171"/>
      <c r="B43" s="148"/>
      <c r="C43" s="148"/>
      <c r="D43" s="148"/>
      <c r="E43" s="148"/>
      <c r="F43" s="148"/>
      <c r="G43" s="148"/>
      <c r="H43" s="148"/>
      <c r="I43" s="149"/>
    </row>
    <row r="44" spans="1:9" x14ac:dyDescent="0.2">
      <c r="A44" s="171"/>
      <c r="B44" s="148"/>
      <c r="C44" s="148"/>
      <c r="D44" s="148"/>
      <c r="E44" s="148"/>
      <c r="F44" s="148"/>
      <c r="G44" s="148"/>
      <c r="H44" s="148"/>
      <c r="I44" s="149"/>
    </row>
    <row r="45" spans="1:9" x14ac:dyDescent="0.2">
      <c r="A45" s="171"/>
      <c r="B45" s="148"/>
      <c r="C45" s="148"/>
      <c r="D45" s="148"/>
      <c r="E45" s="148"/>
      <c r="F45" s="148"/>
      <c r="G45" s="148"/>
      <c r="H45" s="148"/>
      <c r="I45" s="149"/>
    </row>
    <row r="46" spans="1:9" ht="67.5" customHeight="1" thickBot="1" x14ac:dyDescent="0.3">
      <c r="A46" s="155" t="s">
        <v>170</v>
      </c>
      <c r="B46" s="156"/>
      <c r="C46" s="156"/>
      <c r="D46" s="156"/>
      <c r="E46" s="156"/>
      <c r="F46" s="156"/>
      <c r="G46" s="156"/>
      <c r="H46" s="156"/>
      <c r="I46" s="157"/>
    </row>
  </sheetData>
  <mergeCells count="33">
    <mergeCell ref="A46:I46"/>
    <mergeCell ref="B29:I29"/>
    <mergeCell ref="A30:I30"/>
    <mergeCell ref="A31:I31"/>
    <mergeCell ref="A32:I32"/>
    <mergeCell ref="A33:I33"/>
    <mergeCell ref="A34:I45"/>
    <mergeCell ref="A24:A28"/>
    <mergeCell ref="B24:I28"/>
    <mergeCell ref="B13:H13"/>
    <mergeCell ref="B14:H14"/>
    <mergeCell ref="B15:H15"/>
    <mergeCell ref="B16:I16"/>
    <mergeCell ref="B17:H17"/>
    <mergeCell ref="B18:H18"/>
    <mergeCell ref="B19:H19"/>
    <mergeCell ref="B20:H20"/>
    <mergeCell ref="A21:H21"/>
    <mergeCell ref="A22:I22"/>
    <mergeCell ref="A23:H23"/>
    <mergeCell ref="B12:H12"/>
    <mergeCell ref="A1:I1"/>
    <mergeCell ref="A2:I2"/>
    <mergeCell ref="B3:H3"/>
    <mergeCell ref="B4:H4"/>
    <mergeCell ref="I4:I6"/>
    <mergeCell ref="B5:H5"/>
    <mergeCell ref="B6:H6"/>
    <mergeCell ref="A7:I7"/>
    <mergeCell ref="B8:I8"/>
    <mergeCell ref="B9:H9"/>
    <mergeCell ref="B10:H10"/>
    <mergeCell ref="B11:H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Orçamento Sintético</vt:lpstr>
      <vt:lpstr>memória de cálculo</vt:lpstr>
      <vt:lpstr>cronograma</vt:lpstr>
      <vt:lpstr>BDI</vt:lpstr>
      <vt:lpstr>BDI!Area_de_impressao</vt:lpstr>
      <vt:lpstr>cronograma!Area_de_impressao</vt:lpstr>
      <vt:lpstr>'memória de cálculo'!Area_de_impressao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Usuário do Windows</cp:lastModifiedBy>
  <cp:revision>0</cp:revision>
  <cp:lastPrinted>2023-04-28T12:19:52Z</cp:lastPrinted>
  <dcterms:created xsi:type="dcterms:W3CDTF">2023-04-28T11:16:08Z</dcterms:created>
  <dcterms:modified xsi:type="dcterms:W3CDTF">2023-05-08T19:22:07Z</dcterms:modified>
</cp:coreProperties>
</file>