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LICI-SHARE\PLANO DE COMPRAS\2024\"/>
    </mc:Choice>
  </mc:AlternateContent>
  <bookViews>
    <workbookView xWindow="0" yWindow="0" windowWidth="28800" windowHeight="12435" tabRatio="934" firstSheet="71" activeTab="83"/>
  </bookViews>
  <sheets>
    <sheet name="AR CONDICIONADO" sheetId="1" r:id="rId1"/>
    <sheet name="CARNES E EMBUTIDOS" sheetId="2" r:id="rId2"/>
    <sheet name="CBUQ" sheetId="6" r:id="rId3"/>
    <sheet name="Emulsão" sheetId="91" r:id="rId4"/>
    <sheet name="CESTA BASICA" sheetId="3" r:id="rId5"/>
    <sheet name="COFFE BREAK" sheetId="4" r:id="rId6"/>
    <sheet name="COMPUTADORES E NOTEBOOK" sheetId="5" r:id="rId7"/>
    <sheet name="DEDETIZAÇÃO" sheetId="7" r:id="rId8"/>
    <sheet name="DESCARTAVEIS E OUTROS" sheetId="8" r:id="rId9"/>
    <sheet name="ELETRODOMESTICO" sheetId="9" r:id="rId10"/>
    <sheet name="EPI´S" sheetId="10" r:id="rId11"/>
    <sheet name="FORMULAS LACTEAS" sheetId="11" r:id="rId12"/>
    <sheet name="FRALDAS" sheetId="12" r:id="rId13"/>
    <sheet name="GAS DE COZINHA" sheetId="13" r:id="rId14"/>
    <sheet name="GENEROS ALIMENTICIOS" sheetId="14" r:id="rId15"/>
    <sheet name="HORTFRUT" sheetId="15" r:id="rId16"/>
    <sheet name="HOSPEDAGEM SIDROLANDIA" sheetId="16" r:id="rId17"/>
    <sheet name="Mat. Med. Hosp. Instrumental" sheetId="63" r:id="rId18"/>
    <sheet name="Mat. Med,Hosp. Sonda e Cateter" sheetId="64" r:id="rId19"/>
    <sheet name="Mat. Med.Hosp. Urgência e Emerg" sheetId="65" r:id="rId20"/>
    <sheet name="Mat Med. Hosp. Curat. Ortoped." sheetId="66" r:id="rId21"/>
    <sheet name="Prod.Parenterais e Medic." sheetId="67" r:id="rId22"/>
    <sheet name="Insumos e Mat. Laborat." sheetId="68" r:id="rId23"/>
    <sheet name="kit bebe" sheetId="18" r:id="rId24"/>
    <sheet name="ESTRUTURA PARA EVENTOS" sheetId="19" r:id="rId25"/>
    <sheet name="Locação de Banheiro" sheetId="20" r:id="rId26"/>
    <sheet name="locação de cadeiras e mesas" sheetId="21" r:id="rId27"/>
    <sheet name="MADEIRAS" sheetId="54" r:id="rId28"/>
    <sheet name="Manilhas" sheetId="53" r:id="rId29"/>
    <sheet name="MANUTENÇÃO DE AR CONDICIONADO" sheetId="52" r:id="rId30"/>
    <sheet name=" Mat.Esportivo Eventos" sheetId="23" r:id="rId31"/>
    <sheet name="Mat. Médico Hosp. Uso Geral" sheetId="24" r:id="rId32"/>
    <sheet name="Mat. Med. Hosp. Seringas_Perfur" sheetId="60" r:id="rId33"/>
    <sheet name="Mat.Med.Hosp. Higiene e Esteril" sheetId="61" r:id="rId34"/>
    <sheet name="EPI Saúde" sheetId="62" r:id="rId35"/>
    <sheet name="Material de Construção e Ferram" sheetId="25" r:id="rId36"/>
    <sheet name="Material de Infromatica" sheetId="26" r:id="rId37"/>
    <sheet name="mat. pintura" sheetId="28" r:id="rId38"/>
    <sheet name="MAT ELETRICO" sheetId="29" r:id="rId39"/>
    <sheet name="Mat. esportivo(bolas)" sheetId="30" r:id="rId40"/>
    <sheet name="MAt. Hidraulico" sheetId="31" r:id="rId41"/>
    <sheet name=" MAT. ODONTO I" sheetId="32" r:id="rId42"/>
    <sheet name="MAT ODONTO II INSTR. PROTESE" sheetId="55" r:id="rId43"/>
    <sheet name="MAT ODONT III" sheetId="56" r:id="rId44"/>
    <sheet name="MAT ODONT II" sheetId="80" r:id="rId45"/>
    <sheet name="MAT. EXPEDIENTE" sheetId="35" r:id="rId46"/>
    <sheet name="MAT. DIDÁTICO E EXPEDIENTE" sheetId="92" r:id="rId47"/>
    <sheet name="EQUIP. ODONTO" sheetId="81" r:id="rId48"/>
    <sheet name="MAT. DIDATICO E EXPEDIENTE" sheetId="38" state="hidden" r:id="rId49"/>
    <sheet name="MAT. HIGIENE E OUTROS" sheetId="36" r:id="rId50"/>
    <sheet name="MEDICAMENTOS" sheetId="39" r:id="rId51"/>
    <sheet name="Medicamentos Judiciais" sheetId="57" r:id="rId52"/>
    <sheet name="MERENDA ESCOLAR" sheetId="40" r:id="rId53"/>
    <sheet name="OCULOS" sheetId="41" r:id="rId54"/>
    <sheet name="OXIGENIO" sheetId="42" r:id="rId55"/>
    <sheet name="PANETONES" sheetId="43" r:id="rId56"/>
    <sheet name="PASSAGENS E HOSPEDAGEM" sheetId="44" r:id="rId57"/>
    <sheet name="PNEUS E CAMARAS" sheetId="45" r:id="rId58"/>
    <sheet name="SEGURANÇA" sheetId="46" r:id="rId59"/>
    <sheet name="SELF SERVICE E MARMITEX" sheetId="47" r:id="rId60"/>
    <sheet name="SERVIÇOS GRAFICOS" sheetId="48" r:id="rId61"/>
    <sheet name="TINTAS VIARIA" sheetId="37" r:id="rId62"/>
    <sheet name="TROFEUS E MEDALHAS" sheetId="49" r:id="rId63"/>
    <sheet name="UNIFORMES E OUTROS ESPORTIVOS" sheetId="50" r:id="rId64"/>
    <sheet name="UTENSILIOS DE COZINHA" sheetId="51" r:id="rId65"/>
    <sheet name="Kit Natalino" sheetId="58" r:id="rId66"/>
    <sheet name="Semente, Adubo e Ureia" sheetId="73" r:id="rId67"/>
    <sheet name="Mat. Limpeza UPA" sheetId="70" r:id="rId68"/>
    <sheet name="Mat. Médico Hosp, Sondas, EPI, " sheetId="72" r:id="rId69"/>
    <sheet name="Serv. Chaveiro" sheetId="74" r:id="rId70"/>
    <sheet name="Lavagem Veículos" sheetId="75" r:id="rId71"/>
    <sheet name="Camisetas" sheetId="76" r:id="rId72"/>
    <sheet name="Calhas e Rufos" sheetId="77" r:id="rId73"/>
    <sheet name="Forros" sheetId="78" r:id="rId74"/>
    <sheet name="gás a granel" sheetId="59" r:id="rId75"/>
    <sheet name="Vidros" sheetId="79" r:id="rId76"/>
    <sheet name="Brinq. Infláveis e outros" sheetId="82" r:id="rId77"/>
    <sheet name="Cobertores" sheetId="83" r:id="rId78"/>
    <sheet name="Extintores e outros" sheetId="84" r:id="rId79"/>
    <sheet name="Mat. Laboratório" sheetId="85" r:id="rId80"/>
    <sheet name="Mat. Educ. Esp. e Ludico" sheetId="86" r:id="rId81"/>
    <sheet name="Mat. p_Artesanato" sheetId="87" r:id="rId82"/>
    <sheet name="Cama. Mesa e Banho" sheetId="88" r:id="rId83"/>
    <sheet name="Saco Lixo Coleta Seletiva" sheetId="89" r:id="rId84"/>
  </sheets>
  <definedNames>
    <definedName name="_Hlk112220907" localSheetId="31">'Mat. Médico Hosp. Uso Geral'!#REF!</definedName>
    <definedName name="OLE_LINK1" localSheetId="70">'Lavagem Veículos'!#REF!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47" l="1"/>
  <c r="I9" i="82" l="1"/>
  <c r="I10" i="82"/>
  <c r="I11" i="82"/>
  <c r="I12" i="82"/>
  <c r="I13" i="82"/>
  <c r="I14" i="82"/>
  <c r="I15" i="82"/>
  <c r="I8" i="82"/>
  <c r="G8" i="58" l="1"/>
  <c r="G9" i="58" s="1"/>
  <c r="G98" i="72" l="1"/>
  <c r="I8" i="49"/>
  <c r="I9" i="49"/>
  <c r="K9" i="49" s="1"/>
  <c r="I10" i="49"/>
  <c r="I11" i="49"/>
  <c r="K11" i="49" s="1"/>
  <c r="I12" i="49"/>
  <c r="I13" i="49"/>
  <c r="K13" i="49" s="1"/>
  <c r="I14" i="49"/>
  <c r="K14" i="49" s="1"/>
  <c r="I15" i="49"/>
  <c r="K15" i="49" s="1"/>
  <c r="I16" i="49"/>
  <c r="I17" i="49"/>
  <c r="K17" i="49" s="1"/>
  <c r="I18" i="49"/>
  <c r="K18" i="49" s="1"/>
  <c r="I19" i="49"/>
  <c r="K19" i="49" s="1"/>
  <c r="I20" i="49"/>
  <c r="K20" i="49" s="1"/>
  <c r="I21" i="49"/>
  <c r="K21" i="49" s="1"/>
  <c r="I22" i="49"/>
  <c r="K22" i="49" s="1"/>
  <c r="I23" i="49"/>
  <c r="K23" i="49" s="1"/>
  <c r="I24" i="49"/>
  <c r="I25" i="49"/>
  <c r="K25" i="49" s="1"/>
  <c r="I26" i="49"/>
  <c r="I27" i="49"/>
  <c r="K27" i="49" s="1"/>
  <c r="I28" i="49"/>
  <c r="I29" i="49"/>
  <c r="K29" i="49" s="1"/>
  <c r="I30" i="49"/>
  <c r="K30" i="49" s="1"/>
  <c r="I31" i="49"/>
  <c r="K31" i="49" s="1"/>
  <c r="I32" i="49"/>
  <c r="I33" i="49"/>
  <c r="K33" i="49" s="1"/>
  <c r="I34" i="49"/>
  <c r="I35" i="49"/>
  <c r="K35" i="49" s="1"/>
  <c r="I36" i="49"/>
  <c r="I37" i="49"/>
  <c r="K37" i="49" s="1"/>
  <c r="I38" i="49"/>
  <c r="K38" i="49" s="1"/>
  <c r="I39" i="49"/>
  <c r="K39" i="49" s="1"/>
  <c r="I7" i="49"/>
  <c r="K7" i="49" s="1"/>
  <c r="K8" i="49"/>
  <c r="K10" i="49"/>
  <c r="K12" i="49"/>
  <c r="K16" i="49"/>
  <c r="K24" i="49"/>
  <c r="K26" i="49"/>
  <c r="K28" i="49"/>
  <c r="K32" i="49"/>
  <c r="K34" i="49"/>
  <c r="K36" i="49"/>
  <c r="G26" i="55"/>
  <c r="G8" i="18"/>
  <c r="G8" i="68"/>
  <c r="G9" i="68"/>
  <c r="G10" i="68"/>
  <c r="G11" i="68"/>
  <c r="G12" i="68"/>
  <c r="G13" i="68"/>
  <c r="G14" i="68"/>
  <c r="G15" i="68"/>
  <c r="G107" i="68" s="1"/>
  <c r="G16" i="68"/>
  <c r="G17" i="68"/>
  <c r="G18" i="68"/>
  <c r="G19" i="68"/>
  <c r="G20" i="68"/>
  <c r="G21" i="68"/>
  <c r="G22" i="68"/>
  <c r="G23" i="68"/>
  <c r="G24" i="68"/>
  <c r="G25" i="68"/>
  <c r="G26" i="68"/>
  <c r="G27" i="68"/>
  <c r="G28" i="68"/>
  <c r="G29" i="68"/>
  <c r="G30" i="68"/>
  <c r="G31" i="68"/>
  <c r="G32" i="68"/>
  <c r="G33" i="68"/>
  <c r="G34" i="68"/>
  <c r="G35" i="68"/>
  <c r="G36" i="68"/>
  <c r="G37" i="68"/>
  <c r="G38" i="68"/>
  <c r="G39" i="68"/>
  <c r="G40" i="68"/>
  <c r="G41" i="68"/>
  <c r="G42" i="68"/>
  <c r="G43" i="68"/>
  <c r="G44" i="68"/>
  <c r="G45" i="68"/>
  <c r="G46" i="68"/>
  <c r="G47" i="68"/>
  <c r="G48" i="68"/>
  <c r="G49" i="68"/>
  <c r="G50" i="68"/>
  <c r="G51" i="68"/>
  <c r="G52" i="68"/>
  <c r="G53" i="68"/>
  <c r="G54" i="68"/>
  <c r="G55" i="68"/>
  <c r="G56" i="68"/>
  <c r="G57" i="68"/>
  <c r="G58" i="68"/>
  <c r="G59" i="68"/>
  <c r="G60" i="68"/>
  <c r="G61" i="68"/>
  <c r="G62" i="68"/>
  <c r="G63" i="68"/>
  <c r="G64" i="68"/>
  <c r="G65" i="68"/>
  <c r="G66" i="68"/>
  <c r="G67" i="68"/>
  <c r="G68" i="68"/>
  <c r="G69" i="68"/>
  <c r="G70" i="68"/>
  <c r="G71" i="68"/>
  <c r="G72" i="68"/>
  <c r="G73" i="68"/>
  <c r="G74" i="68"/>
  <c r="G75" i="68"/>
  <c r="G76" i="68"/>
  <c r="G77" i="68"/>
  <c r="G78" i="68"/>
  <c r="G79" i="68"/>
  <c r="G80" i="68"/>
  <c r="G81" i="68"/>
  <c r="G82" i="68"/>
  <c r="G83" i="68"/>
  <c r="G84" i="68"/>
  <c r="G85" i="68"/>
  <c r="G86" i="68"/>
  <c r="G87" i="68"/>
  <c r="G88" i="68"/>
  <c r="G89" i="68"/>
  <c r="G90" i="68"/>
  <c r="G91" i="68"/>
  <c r="G92" i="68"/>
  <c r="G93" i="68"/>
  <c r="G94" i="68"/>
  <c r="G95" i="68"/>
  <c r="G96" i="68"/>
  <c r="G97" i="68"/>
  <c r="G98" i="68"/>
  <c r="G99" i="68"/>
  <c r="G100" i="68"/>
  <c r="G101" i="68"/>
  <c r="G102" i="68"/>
  <c r="G103" i="68"/>
  <c r="G104" i="68"/>
  <c r="G105" i="68"/>
  <c r="G106" i="68"/>
  <c r="Q134" i="14"/>
  <c r="O128" i="14"/>
  <c r="R10" i="5"/>
  <c r="R11" i="5"/>
  <c r="T11" i="5" s="1"/>
  <c r="R12" i="5"/>
  <c r="R13" i="5"/>
  <c r="T13" i="5" s="1"/>
  <c r="R14" i="5"/>
  <c r="T10" i="5"/>
  <c r="T12" i="5"/>
  <c r="T14" i="5"/>
  <c r="T9" i="5"/>
  <c r="G9" i="89"/>
  <c r="G18" i="88"/>
  <c r="G8" i="87"/>
  <c r="G9" i="87"/>
  <c r="G10" i="87"/>
  <c r="G73" i="87" s="1"/>
  <c r="G11" i="87"/>
  <c r="G12" i="87"/>
  <c r="G13" i="87"/>
  <c r="G14" i="87"/>
  <c r="G15" i="87"/>
  <c r="G16" i="87"/>
  <c r="G17" i="87"/>
  <c r="G18" i="87"/>
  <c r="G19" i="87"/>
  <c r="G20" i="87"/>
  <c r="G21" i="87"/>
  <c r="G22" i="87"/>
  <c r="G23" i="87"/>
  <c r="G24" i="87"/>
  <c r="G25" i="87"/>
  <c r="G26" i="87"/>
  <c r="G27" i="87"/>
  <c r="G28" i="87"/>
  <c r="G29" i="87"/>
  <c r="G30" i="87"/>
  <c r="G31" i="87"/>
  <c r="G32" i="87"/>
  <c r="G33" i="87"/>
  <c r="G34" i="87"/>
  <c r="G35" i="87"/>
  <c r="G36" i="87"/>
  <c r="G37" i="87"/>
  <c r="G38" i="87"/>
  <c r="G39" i="87"/>
  <c r="G40" i="87"/>
  <c r="G41" i="87"/>
  <c r="G42" i="87"/>
  <c r="G43" i="87"/>
  <c r="G44" i="87"/>
  <c r="G45" i="87"/>
  <c r="G46" i="87"/>
  <c r="G47" i="87"/>
  <c r="G48" i="87"/>
  <c r="G49" i="87"/>
  <c r="G50" i="87"/>
  <c r="G51" i="87"/>
  <c r="G52" i="87"/>
  <c r="G53" i="87"/>
  <c r="G54" i="87"/>
  <c r="G55" i="87"/>
  <c r="G56" i="87"/>
  <c r="G57" i="87"/>
  <c r="G58" i="87"/>
  <c r="G59" i="87"/>
  <c r="G60" i="87"/>
  <c r="G61" i="87"/>
  <c r="G62" i="87"/>
  <c r="G63" i="87"/>
  <c r="G64" i="87"/>
  <c r="G65" i="87"/>
  <c r="G66" i="87"/>
  <c r="G67" i="87"/>
  <c r="G68" i="87"/>
  <c r="G69" i="87"/>
  <c r="G70" i="87"/>
  <c r="G71" i="87"/>
  <c r="G72" i="87"/>
  <c r="G7" i="87"/>
  <c r="I43" i="86"/>
  <c r="G42" i="86"/>
  <c r="I42" i="86" s="1"/>
  <c r="M28" i="84"/>
  <c r="M8" i="84"/>
  <c r="M9" i="84"/>
  <c r="M10" i="84"/>
  <c r="M11" i="84"/>
  <c r="M12" i="84"/>
  <c r="M13" i="84"/>
  <c r="M14" i="84"/>
  <c r="M15" i="84"/>
  <c r="M16" i="84"/>
  <c r="M17" i="84"/>
  <c r="M18" i="84"/>
  <c r="M19" i="84"/>
  <c r="M20" i="84"/>
  <c r="M21" i="84"/>
  <c r="M22" i="84"/>
  <c r="M23" i="84"/>
  <c r="M24" i="84"/>
  <c r="M25" i="84"/>
  <c r="M26" i="84"/>
  <c r="M27" i="84"/>
  <c r="M7" i="84"/>
  <c r="K8" i="84"/>
  <c r="K9" i="84"/>
  <c r="K10" i="84"/>
  <c r="K11" i="84"/>
  <c r="K12" i="84"/>
  <c r="K13" i="84"/>
  <c r="K14" i="84"/>
  <c r="K15" i="84"/>
  <c r="K16" i="84"/>
  <c r="K17" i="84"/>
  <c r="K18" i="84"/>
  <c r="K19" i="84"/>
  <c r="K20" i="84"/>
  <c r="K21" i="84"/>
  <c r="K22" i="84"/>
  <c r="K23" i="84"/>
  <c r="K24" i="84"/>
  <c r="K25" i="84"/>
  <c r="K26" i="84"/>
  <c r="K27" i="84"/>
  <c r="K7" i="84"/>
  <c r="K9" i="83"/>
  <c r="I8" i="83"/>
  <c r="K9" i="82"/>
  <c r="K10" i="82"/>
  <c r="K11" i="82"/>
  <c r="K12" i="82"/>
  <c r="K13" i="82"/>
  <c r="K14" i="82"/>
  <c r="K15" i="82"/>
  <c r="K8" i="82"/>
  <c r="P14" i="79"/>
  <c r="G10" i="59"/>
  <c r="O9" i="78"/>
  <c r="M8" i="78"/>
  <c r="Q9" i="76"/>
  <c r="Q10" i="76"/>
  <c r="Q11" i="76"/>
  <c r="Q12" i="76"/>
  <c r="Q14" i="76" s="1"/>
  <c r="Q13" i="76"/>
  <c r="Q8" i="76"/>
  <c r="O9" i="76"/>
  <c r="O10" i="76"/>
  <c r="O11" i="76"/>
  <c r="O12" i="76"/>
  <c r="O13" i="76"/>
  <c r="O8" i="76"/>
  <c r="P21" i="75"/>
  <c r="G17" i="70"/>
  <c r="N8" i="51"/>
  <c r="N9" i="51"/>
  <c r="N10" i="51"/>
  <c r="N11" i="51"/>
  <c r="N12" i="51"/>
  <c r="N13" i="51"/>
  <c r="N14" i="51"/>
  <c r="N15" i="51"/>
  <c r="N16" i="51"/>
  <c r="N17" i="51"/>
  <c r="N18" i="51"/>
  <c r="N19" i="51"/>
  <c r="N20" i="51"/>
  <c r="N21" i="51"/>
  <c r="N22" i="51"/>
  <c r="N23" i="51"/>
  <c r="N24" i="51"/>
  <c r="N25" i="51"/>
  <c r="N26" i="51"/>
  <c r="N27" i="51"/>
  <c r="N28" i="51"/>
  <c r="N29" i="51"/>
  <c r="N30" i="51"/>
  <c r="N31" i="51"/>
  <c r="N32" i="51"/>
  <c r="N33" i="51"/>
  <c r="N34" i="51"/>
  <c r="N35" i="51"/>
  <c r="N36" i="51"/>
  <c r="N37" i="51"/>
  <c r="N38" i="51"/>
  <c r="N39" i="51"/>
  <c r="N40" i="51"/>
  <c r="N41" i="51"/>
  <c r="N42" i="51"/>
  <c r="N43" i="51"/>
  <c r="N44" i="51"/>
  <c r="N45" i="51"/>
  <c r="N46" i="51"/>
  <c r="N47" i="51"/>
  <c r="N48" i="51"/>
  <c r="N49" i="51"/>
  <c r="N50" i="51"/>
  <c r="N51" i="51"/>
  <c r="N52" i="51"/>
  <c r="N53" i="51"/>
  <c r="N54" i="51"/>
  <c r="N55" i="51"/>
  <c r="N56" i="51"/>
  <c r="N57" i="51"/>
  <c r="N58" i="51"/>
  <c r="N59" i="51"/>
  <c r="N60" i="51"/>
  <c r="N61" i="51"/>
  <c r="N62" i="51"/>
  <c r="N63" i="51"/>
  <c r="N64" i="51"/>
  <c r="N65" i="51"/>
  <c r="N66" i="51"/>
  <c r="N67" i="51"/>
  <c r="N68" i="51"/>
  <c r="N69" i="51"/>
  <c r="N70" i="51"/>
  <c r="N71" i="51"/>
  <c r="N72" i="51"/>
  <c r="N73" i="51"/>
  <c r="N74" i="51"/>
  <c r="N75" i="51"/>
  <c r="N76" i="51"/>
  <c r="N77" i="51"/>
  <c r="N78" i="51"/>
  <c r="N79" i="51"/>
  <c r="N80" i="51"/>
  <c r="N81" i="51"/>
  <c r="N82" i="51"/>
  <c r="N83" i="51"/>
  <c r="N84" i="51"/>
  <c r="N85" i="51"/>
  <c r="N86" i="51"/>
  <c r="N87" i="51"/>
  <c r="N88" i="51"/>
  <c r="N89" i="51"/>
  <c r="N90" i="51"/>
  <c r="N91" i="51"/>
  <c r="N92" i="51"/>
  <c r="N93" i="51"/>
  <c r="N94" i="51"/>
  <c r="N95" i="51"/>
  <c r="N96" i="51"/>
  <c r="N97" i="51"/>
  <c r="N7" i="51"/>
  <c r="G20" i="37"/>
  <c r="K16" i="82" l="1"/>
  <c r="H8" i="57"/>
  <c r="R9" i="36"/>
  <c r="R10" i="36"/>
  <c r="R11" i="36"/>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48" i="36"/>
  <c r="R49" i="36"/>
  <c r="R50" i="36"/>
  <c r="R51" i="36"/>
  <c r="R52" i="36"/>
  <c r="R53" i="36"/>
  <c r="R54" i="36"/>
  <c r="R55" i="36"/>
  <c r="R56" i="36"/>
  <c r="R57" i="36"/>
  <c r="R58" i="36"/>
  <c r="R59" i="36"/>
  <c r="R60" i="36"/>
  <c r="R61" i="36"/>
  <c r="R62" i="36"/>
  <c r="R63" i="36"/>
  <c r="R64" i="36"/>
  <c r="R65" i="36"/>
  <c r="R66" i="36"/>
  <c r="R67" i="36"/>
  <c r="R68" i="36"/>
  <c r="R69" i="36"/>
  <c r="R70" i="36"/>
  <c r="R71" i="36"/>
  <c r="R72" i="36"/>
  <c r="R73" i="36"/>
  <c r="R74" i="36"/>
  <c r="R75" i="36"/>
  <c r="R76" i="36"/>
  <c r="R77" i="36"/>
  <c r="R78" i="36"/>
  <c r="R79" i="36"/>
  <c r="R80" i="36"/>
  <c r="R81" i="36"/>
  <c r="R82" i="36"/>
  <c r="R83" i="36"/>
  <c r="R84" i="36"/>
  <c r="R85" i="36"/>
  <c r="R86" i="36"/>
  <c r="R87" i="36"/>
  <c r="R88" i="36"/>
  <c r="R89" i="36"/>
  <c r="R90" i="36"/>
  <c r="R91" i="36"/>
  <c r="R92" i="36"/>
  <c r="R93" i="36"/>
  <c r="R8" i="36"/>
  <c r="O8" i="14" l="1"/>
  <c r="Q8" i="14" s="1"/>
  <c r="O9" i="14"/>
  <c r="O10" i="14"/>
  <c r="O11" i="14"/>
  <c r="O12" i="14"/>
  <c r="Q12" i="14" s="1"/>
  <c r="O13" i="14"/>
  <c r="O14" i="14"/>
  <c r="Q14" i="14" s="1"/>
  <c r="O15" i="14"/>
  <c r="O16" i="14"/>
  <c r="Q16" i="14" s="1"/>
  <c r="O17" i="14"/>
  <c r="O18" i="14"/>
  <c r="O19" i="14"/>
  <c r="Q19" i="14" s="1"/>
  <c r="O20" i="14"/>
  <c r="Q20" i="14" s="1"/>
  <c r="O21" i="14"/>
  <c r="O22" i="14"/>
  <c r="O23" i="14"/>
  <c r="O24" i="14"/>
  <c r="O25" i="14"/>
  <c r="O26" i="14"/>
  <c r="O27" i="14"/>
  <c r="O28" i="14"/>
  <c r="O29" i="14"/>
  <c r="O30" i="14"/>
  <c r="O31" i="14"/>
  <c r="Q31" i="14" s="1"/>
  <c r="O32" i="14"/>
  <c r="Q32" i="14" s="1"/>
  <c r="O33" i="14"/>
  <c r="O34" i="14"/>
  <c r="Q34" i="14" s="1"/>
  <c r="O35" i="14"/>
  <c r="O36" i="14"/>
  <c r="Q36" i="14" s="1"/>
  <c r="O37" i="14"/>
  <c r="O38" i="14"/>
  <c r="Q38" i="14" s="1"/>
  <c r="O39" i="14"/>
  <c r="O40" i="14"/>
  <c r="Q40" i="14" s="1"/>
  <c r="O41" i="14"/>
  <c r="Q41" i="14" s="1"/>
  <c r="O42" i="14"/>
  <c r="Q42" i="14" s="1"/>
  <c r="O43" i="14"/>
  <c r="Q43" i="14" s="1"/>
  <c r="O44" i="14"/>
  <c r="Q44" i="14" s="1"/>
  <c r="O45" i="14"/>
  <c r="O46" i="14"/>
  <c r="O47" i="14"/>
  <c r="Q47" i="14" s="1"/>
  <c r="O48" i="14"/>
  <c r="O49" i="14"/>
  <c r="O50" i="14"/>
  <c r="Q50" i="14" s="1"/>
  <c r="O51" i="14"/>
  <c r="O52" i="14"/>
  <c r="Q52" i="14" s="1"/>
  <c r="O53" i="14"/>
  <c r="O54" i="14"/>
  <c r="Q54" i="14" s="1"/>
  <c r="O55" i="14"/>
  <c r="Q55" i="14" s="1"/>
  <c r="O56" i="14"/>
  <c r="Q56" i="14" s="1"/>
  <c r="O57" i="14"/>
  <c r="O58" i="14"/>
  <c r="Q58" i="14" s="1"/>
  <c r="O59" i="14"/>
  <c r="O60" i="14"/>
  <c r="Q60" i="14" s="1"/>
  <c r="O61" i="14"/>
  <c r="O62" i="14"/>
  <c r="Q62" i="14" s="1"/>
  <c r="O63" i="14"/>
  <c r="O64" i="14"/>
  <c r="Q64" i="14" s="1"/>
  <c r="O65" i="14"/>
  <c r="O66" i="14"/>
  <c r="Q66" i="14" s="1"/>
  <c r="O67" i="14"/>
  <c r="Q67" i="14" s="1"/>
  <c r="O68" i="14"/>
  <c r="Q68" i="14" s="1"/>
  <c r="O69" i="14"/>
  <c r="O70" i="14"/>
  <c r="O71" i="14"/>
  <c r="Q71" i="14" s="1"/>
  <c r="O72" i="14"/>
  <c r="Q72" i="14" s="1"/>
  <c r="O73" i="14"/>
  <c r="O74" i="14"/>
  <c r="Q74" i="14" s="1"/>
  <c r="O75" i="14"/>
  <c r="O76" i="14"/>
  <c r="Q76" i="14" s="1"/>
  <c r="O77" i="14"/>
  <c r="O78" i="14"/>
  <c r="Q78" i="14" s="1"/>
  <c r="O79" i="14"/>
  <c r="Q79" i="14" s="1"/>
  <c r="O80" i="14"/>
  <c r="Q80" i="14" s="1"/>
  <c r="O81" i="14"/>
  <c r="Q81" i="14" s="1"/>
  <c r="O82" i="14"/>
  <c r="O83" i="14"/>
  <c r="Q83" i="14" s="1"/>
  <c r="O84" i="14"/>
  <c r="Q84" i="14" s="1"/>
  <c r="O85" i="14"/>
  <c r="O86" i="14"/>
  <c r="Q86" i="14" s="1"/>
  <c r="O87" i="14"/>
  <c r="O88" i="14"/>
  <c r="O89" i="14"/>
  <c r="O90" i="14"/>
  <c r="Q90" i="14" s="1"/>
  <c r="O91" i="14"/>
  <c r="Q91" i="14" s="1"/>
  <c r="O92" i="14"/>
  <c r="Q92" i="14" s="1"/>
  <c r="O93" i="14"/>
  <c r="O94" i="14"/>
  <c r="O95" i="14"/>
  <c r="Q95" i="14" s="1"/>
  <c r="O96" i="14"/>
  <c r="O97" i="14"/>
  <c r="O98" i="14"/>
  <c r="Q98" i="14" s="1"/>
  <c r="O99" i="14"/>
  <c r="O100" i="14"/>
  <c r="Q100" i="14" s="1"/>
  <c r="O101" i="14"/>
  <c r="O102" i="14"/>
  <c r="Q102" i="14" s="1"/>
  <c r="O103" i="14"/>
  <c r="Q103" i="14" s="1"/>
  <c r="O104" i="14"/>
  <c r="Q104" i="14" s="1"/>
  <c r="O105" i="14"/>
  <c r="O106" i="14"/>
  <c r="O107" i="14"/>
  <c r="Q107" i="14" s="1"/>
  <c r="O108" i="14"/>
  <c r="Q108" i="14" s="1"/>
  <c r="O109" i="14"/>
  <c r="O110" i="14"/>
  <c r="Q110" i="14" s="1"/>
  <c r="O111" i="14"/>
  <c r="O112" i="14"/>
  <c r="Q112" i="14" s="1"/>
  <c r="O113" i="14"/>
  <c r="O114" i="14"/>
  <c r="Q114" i="14" s="1"/>
  <c r="O115" i="14"/>
  <c r="Q115" i="14" s="1"/>
  <c r="O116" i="14"/>
  <c r="Q116" i="14" s="1"/>
  <c r="O117" i="14"/>
  <c r="O118" i="14"/>
  <c r="O119" i="14"/>
  <c r="Q119" i="14" s="1"/>
  <c r="O120" i="14"/>
  <c r="Q120" i="14" s="1"/>
  <c r="O121" i="14"/>
  <c r="O122" i="14"/>
  <c r="Q122" i="14" s="1"/>
  <c r="O123" i="14"/>
  <c r="O124" i="14"/>
  <c r="Q124" i="14" s="1"/>
  <c r="O125" i="14"/>
  <c r="O126" i="14"/>
  <c r="Q126" i="14" s="1"/>
  <c r="O127" i="14"/>
  <c r="Q127" i="14" s="1"/>
  <c r="Q128" i="14"/>
  <c r="O129" i="14"/>
  <c r="O130" i="14"/>
  <c r="O131" i="14"/>
  <c r="Q131" i="14" s="1"/>
  <c r="O132" i="14"/>
  <c r="Q132" i="14" s="1"/>
  <c r="O133" i="14"/>
  <c r="O7" i="14"/>
  <c r="Q7" i="14" s="1"/>
  <c r="Q9" i="14"/>
  <c r="Q10" i="14"/>
  <c r="Q11" i="14"/>
  <c r="Q13" i="14"/>
  <c r="Q15" i="14"/>
  <c r="Q17" i="14"/>
  <c r="Q18" i="14"/>
  <c r="Q21" i="14"/>
  <c r="Q22" i="14"/>
  <c r="Q23" i="14"/>
  <c r="Q24" i="14"/>
  <c r="Q25" i="14"/>
  <c r="Q26" i="14"/>
  <c r="Q27" i="14"/>
  <c r="Q28" i="14"/>
  <c r="Q29" i="14"/>
  <c r="Q30" i="14"/>
  <c r="Q33" i="14"/>
  <c r="Q35" i="14"/>
  <c r="Q37" i="14"/>
  <c r="Q39" i="14"/>
  <c r="Q45" i="14"/>
  <c r="Q46" i="14"/>
  <c r="Q48" i="14"/>
  <c r="Q49" i="14"/>
  <c r="Q51" i="14"/>
  <c r="Q53" i="14"/>
  <c r="Q57" i="14"/>
  <c r="Q59" i="14"/>
  <c r="Q61" i="14"/>
  <c r="Q63" i="14"/>
  <c r="Q65" i="14"/>
  <c r="Q69" i="14"/>
  <c r="Q70" i="14"/>
  <c r="Q73" i="14"/>
  <c r="Q75" i="14"/>
  <c r="Q77" i="14"/>
  <c r="Q82" i="14"/>
  <c r="Q85" i="14"/>
  <c r="Q87" i="14"/>
  <c r="Q88" i="14"/>
  <c r="Q89" i="14"/>
  <c r="Q93" i="14"/>
  <c r="Q94" i="14"/>
  <c r="Q96" i="14"/>
  <c r="Q97" i="14"/>
  <c r="Q99" i="14"/>
  <c r="Q101" i="14"/>
  <c r="Q105" i="14"/>
  <c r="Q106" i="14"/>
  <c r="Q109" i="14"/>
  <c r="Q111" i="14"/>
  <c r="Q113" i="14"/>
  <c r="Q117" i="14"/>
  <c r="Q118" i="14"/>
  <c r="Q121" i="14"/>
  <c r="Q123" i="14"/>
  <c r="Q125" i="14"/>
  <c r="Q129" i="14"/>
  <c r="Q130" i="14"/>
  <c r="Q133" i="14"/>
  <c r="G7" i="68" l="1"/>
  <c r="Q7" i="92" l="1"/>
  <c r="Q8" i="92"/>
  <c r="Q9" i="92"/>
  <c r="Q10" i="92"/>
  <c r="Q11" i="92"/>
  <c r="Q12" i="92"/>
  <c r="Q13" i="92"/>
  <c r="Q14" i="92"/>
  <c r="Q15" i="92"/>
  <c r="Q16" i="92"/>
  <c r="Q17" i="92"/>
  <c r="Q18" i="92"/>
  <c r="Q19" i="92"/>
  <c r="Q20" i="92"/>
  <c r="Q21" i="92"/>
  <c r="Q22" i="92"/>
  <c r="Q23" i="92"/>
  <c r="Q24" i="92"/>
  <c r="Q25" i="92"/>
  <c r="Q26" i="92"/>
  <c r="Q27" i="92"/>
  <c r="Q28" i="92"/>
  <c r="Q29" i="92"/>
  <c r="Q30" i="92"/>
  <c r="Q31" i="92"/>
  <c r="Q32" i="92"/>
  <c r="Q33" i="92"/>
  <c r="Q34" i="92"/>
  <c r="Q35" i="92"/>
  <c r="Q36" i="92"/>
  <c r="Q37" i="92"/>
  <c r="Q38" i="92"/>
  <c r="Q39" i="92"/>
  <c r="Q40" i="92"/>
  <c r="Q41" i="92"/>
  <c r="Q42" i="92"/>
  <c r="Q43" i="92"/>
  <c r="Q44" i="92"/>
  <c r="Q45" i="92"/>
  <c r="Q46" i="92"/>
  <c r="Q47" i="92"/>
  <c r="Q48" i="92"/>
  <c r="Q49" i="92"/>
  <c r="Q50" i="92"/>
  <c r="Q51" i="92"/>
  <c r="Q52" i="92"/>
  <c r="Q53" i="92"/>
  <c r="Q54" i="92"/>
  <c r="Q55" i="92"/>
  <c r="Q56" i="92"/>
  <c r="Q57" i="92"/>
  <c r="Q58" i="92"/>
  <c r="Q59" i="92"/>
  <c r="Q60" i="92"/>
  <c r="Q61" i="92"/>
  <c r="Q62" i="92"/>
  <c r="Q63" i="92"/>
  <c r="Q64" i="92"/>
  <c r="Q65" i="92"/>
  <c r="Q105" i="92" s="1"/>
  <c r="Q66" i="92"/>
  <c r="Q67" i="92"/>
  <c r="Q68" i="92"/>
  <c r="Q69" i="92"/>
  <c r="Q70" i="92"/>
  <c r="Q71" i="92"/>
  <c r="Q72" i="92"/>
  <c r="Q73" i="92"/>
  <c r="Q74" i="92"/>
  <c r="Q75" i="92"/>
  <c r="Q76" i="92"/>
  <c r="Q77" i="92"/>
  <c r="Q78" i="92"/>
  <c r="Q79" i="92"/>
  <c r="Q80" i="92"/>
  <c r="Q81" i="92"/>
  <c r="Q82" i="92"/>
  <c r="Q83" i="92"/>
  <c r="Q84" i="92"/>
  <c r="Q85" i="92"/>
  <c r="Q86" i="92"/>
  <c r="Q87" i="92"/>
  <c r="Q88" i="92"/>
  <c r="Q89" i="92"/>
  <c r="Q90" i="92"/>
  <c r="Q91" i="92"/>
  <c r="Q92" i="92"/>
  <c r="Q93" i="92"/>
  <c r="Q94" i="92"/>
  <c r="Q95" i="92"/>
  <c r="Q96" i="92"/>
  <c r="Q97" i="92"/>
  <c r="Q98" i="92"/>
  <c r="Q99" i="92"/>
  <c r="Q100" i="92"/>
  <c r="Q101" i="92"/>
  <c r="Q102" i="92"/>
  <c r="Q103" i="92"/>
  <c r="Q104" i="92"/>
  <c r="Q6" i="92"/>
  <c r="G10" i="81" l="1"/>
  <c r="G11" i="81"/>
  <c r="G12" i="81"/>
  <c r="G13" i="81"/>
  <c r="G14" i="81"/>
  <c r="G15" i="81"/>
  <c r="G16" i="81"/>
  <c r="G17" i="81"/>
  <c r="G18" i="81"/>
  <c r="G19" i="81"/>
  <c r="G20" i="81"/>
  <c r="G21" i="81"/>
  <c r="G22" i="81"/>
  <c r="G23" i="81"/>
  <c r="G24" i="81"/>
  <c r="G25" i="81"/>
  <c r="G26" i="81"/>
  <c r="G27" i="81"/>
  <c r="G28" i="81"/>
  <c r="G9" i="81"/>
  <c r="G29" i="81" s="1"/>
  <c r="G8" i="56"/>
  <c r="G9" i="56"/>
  <c r="G10" i="56"/>
  <c r="G11" i="56"/>
  <c r="G12" i="56"/>
  <c r="G13" i="56"/>
  <c r="G14" i="56"/>
  <c r="G15" i="56"/>
  <c r="G16" i="56"/>
  <c r="G17" i="56"/>
  <c r="G18" i="56"/>
  <c r="G19" i="56"/>
  <c r="G20" i="56"/>
  <c r="G21" i="56"/>
  <c r="G22" i="56"/>
  <c r="G23" i="56"/>
  <c r="G24" i="56"/>
  <c r="G25" i="56"/>
  <c r="G26" i="56"/>
  <c r="G27" i="56"/>
  <c r="G28" i="56"/>
  <c r="G29" i="56"/>
  <c r="G30" i="56"/>
  <c r="G31" i="56"/>
  <c r="G32" i="56"/>
  <c r="G33" i="56"/>
  <c r="G34" i="56"/>
  <c r="G35" i="56"/>
  <c r="G36" i="56"/>
  <c r="G37" i="56"/>
  <c r="G38" i="56"/>
  <c r="G39" i="56"/>
  <c r="G40" i="56"/>
  <c r="G41" i="56"/>
  <c r="G42" i="56"/>
  <c r="G43" i="56"/>
  <c r="G44" i="56"/>
  <c r="G45" i="56"/>
  <c r="G46" i="56"/>
  <c r="G47" i="56"/>
  <c r="G48" i="56"/>
  <c r="G49" i="56"/>
  <c r="G50" i="56"/>
  <c r="G51" i="56"/>
  <c r="G52" i="56"/>
  <c r="G53" i="56"/>
  <c r="G54" i="56"/>
  <c r="G55" i="56"/>
  <c r="G56" i="56"/>
  <c r="G57" i="56"/>
  <c r="G58" i="56"/>
  <c r="G59" i="56"/>
  <c r="G60" i="56"/>
  <c r="G61" i="56"/>
  <c r="G62" i="56"/>
  <c r="G63" i="56"/>
  <c r="G64" i="56"/>
  <c r="G65" i="56"/>
  <c r="G66" i="56"/>
  <c r="G67" i="56"/>
  <c r="G68" i="56"/>
  <c r="G69" i="56"/>
  <c r="G70" i="56"/>
  <c r="G71" i="56"/>
  <c r="G72" i="56"/>
  <c r="G73" i="56"/>
  <c r="G7" i="56"/>
  <c r="G10" i="60"/>
  <c r="G11" i="60"/>
  <c r="G12" i="60"/>
  <c r="G13" i="60"/>
  <c r="G14" i="60"/>
  <c r="G15" i="60"/>
  <c r="G16" i="60"/>
  <c r="G17" i="60"/>
  <c r="G18" i="60"/>
  <c r="G19" i="60"/>
  <c r="G20" i="60"/>
  <c r="G21" i="60"/>
  <c r="G22" i="60"/>
  <c r="G23" i="60"/>
  <c r="G24" i="60"/>
  <c r="G25" i="60"/>
  <c r="G26" i="60"/>
  <c r="G27" i="60"/>
  <c r="G28" i="60"/>
  <c r="G29" i="60"/>
  <c r="G30" i="60"/>
  <c r="G31" i="60"/>
  <c r="G32" i="60"/>
  <c r="G33" i="60"/>
  <c r="G34" i="60"/>
  <c r="G35" i="60"/>
  <c r="G36" i="60"/>
  <c r="G37" i="60"/>
  <c r="G38" i="60"/>
  <c r="G39" i="60"/>
  <c r="G40" i="60"/>
  <c r="G41" i="60"/>
  <c r="G42" i="60"/>
  <c r="G43" i="60"/>
  <c r="G44" i="60"/>
  <c r="G45" i="60"/>
  <c r="G46" i="60"/>
  <c r="G47" i="60"/>
  <c r="G48" i="60"/>
  <c r="G49" i="60"/>
  <c r="G50" i="60"/>
  <c r="G51" i="60"/>
  <c r="G9" i="60"/>
  <c r="G10" i="53"/>
  <c r="G11" i="53"/>
  <c r="G9" i="53"/>
  <c r="G12" i="53" s="1"/>
  <c r="G9" i="54"/>
  <c r="G10" i="54"/>
  <c r="G11" i="54"/>
  <c r="G8" i="54"/>
  <c r="G12" i="54" s="1"/>
  <c r="G74" i="56" l="1"/>
  <c r="G8" i="65"/>
  <c r="G38" i="65" s="1"/>
  <c r="G9" i="65"/>
  <c r="G10" i="65"/>
  <c r="G11" i="65"/>
  <c r="G12" i="65"/>
  <c r="G13" i="65"/>
  <c r="G14" i="65"/>
  <c r="G15" i="65"/>
  <c r="G16" i="65"/>
  <c r="G17" i="65"/>
  <c r="G18" i="65"/>
  <c r="G19" i="65"/>
  <c r="G20" i="65"/>
  <c r="G21" i="65"/>
  <c r="G22" i="65"/>
  <c r="G23" i="65"/>
  <c r="G24" i="65"/>
  <c r="G25" i="65"/>
  <c r="G26" i="65"/>
  <c r="G27" i="65"/>
  <c r="G28" i="65"/>
  <c r="G29" i="65"/>
  <c r="G30" i="65"/>
  <c r="G31" i="65"/>
  <c r="G32" i="65"/>
  <c r="G33" i="65"/>
  <c r="G34" i="65"/>
  <c r="G35" i="65"/>
  <c r="G36" i="65"/>
  <c r="G37" i="65"/>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 i="63"/>
  <c r="G81" i="63" s="1"/>
  <c r="M8" i="16"/>
  <c r="O8" i="16" s="1"/>
  <c r="M9" i="16"/>
  <c r="O9" i="16" s="1"/>
  <c r="M7" i="16"/>
  <c r="O7" i="16" s="1"/>
  <c r="O10" i="16" l="1"/>
  <c r="G9" i="91"/>
  <c r="G10" i="91" s="1"/>
  <c r="G8" i="67" l="1"/>
  <c r="G9" i="67"/>
  <c r="G10" i="67"/>
  <c r="G11" i="67"/>
  <c r="G12" i="67"/>
  <c r="G13" i="67"/>
  <c r="G14" i="67"/>
  <c r="G15" i="67"/>
  <c r="G16" i="67"/>
  <c r="G17" i="67"/>
  <c r="G18" i="67"/>
  <c r="G7" i="67"/>
  <c r="G19" i="67" l="1"/>
  <c r="G8" i="55"/>
  <c r="G9" i="55"/>
  <c r="G10" i="55"/>
  <c r="G11" i="55"/>
  <c r="G12" i="55"/>
  <c r="G13" i="55"/>
  <c r="G14" i="55"/>
  <c r="G15" i="55"/>
  <c r="G16" i="55"/>
  <c r="G17" i="55"/>
  <c r="G18" i="55"/>
  <c r="G19" i="55"/>
  <c r="G20" i="55"/>
  <c r="G21" i="55"/>
  <c r="G22" i="55"/>
  <c r="G23" i="55"/>
  <c r="G24" i="55"/>
  <c r="G25" i="55"/>
  <c r="G7" i="55"/>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8" i="11"/>
  <c r="G36" i="11" s="1"/>
  <c r="G9" i="64"/>
  <c r="G10" i="64"/>
  <c r="G11" i="64"/>
  <c r="G12" i="64"/>
  <c r="G13" i="64"/>
  <c r="G14" i="64"/>
  <c r="G15" i="64"/>
  <c r="G16" i="64"/>
  <c r="G17" i="64"/>
  <c r="G18" i="64"/>
  <c r="G19" i="64"/>
  <c r="G20" i="64"/>
  <c r="G21" i="64"/>
  <c r="G22" i="64"/>
  <c r="G23" i="64"/>
  <c r="G24" i="64"/>
  <c r="G25" i="64"/>
  <c r="G26" i="64"/>
  <c r="G27" i="64"/>
  <c r="G28" i="64"/>
  <c r="G29" i="64"/>
  <c r="G30" i="64"/>
  <c r="G31" i="64"/>
  <c r="G32" i="64"/>
  <c r="G33" i="64"/>
  <c r="G34" i="64"/>
  <c r="G35" i="64"/>
  <c r="G36" i="64"/>
  <c r="G37" i="64"/>
  <c r="G38" i="64"/>
  <c r="G39" i="64"/>
  <c r="G40" i="64"/>
  <c r="G41" i="64"/>
  <c r="G42" i="64"/>
  <c r="G43" i="64"/>
  <c r="G44" i="64"/>
  <c r="G45" i="64"/>
  <c r="G46" i="64"/>
  <c r="G47" i="64"/>
  <c r="G48" i="64"/>
  <c r="G49" i="64"/>
  <c r="G50" i="64"/>
  <c r="G51" i="64"/>
  <c r="G52" i="64"/>
  <c r="G53" i="64"/>
  <c r="G54" i="64"/>
  <c r="G55" i="64"/>
  <c r="G56" i="64"/>
  <c r="G8" i="64"/>
  <c r="G57" i="64" l="1"/>
  <c r="L7" i="46"/>
  <c r="L8" i="46" s="1"/>
  <c r="H10" i="57" l="1"/>
  <c r="H11" i="57"/>
  <c r="H12" i="57"/>
  <c r="H13" i="57"/>
  <c r="H14" i="57"/>
  <c r="H15" i="57"/>
  <c r="H16" i="57"/>
  <c r="H17" i="57"/>
  <c r="H18" i="57"/>
  <c r="H19" i="57"/>
  <c r="H20" i="57"/>
  <c r="H21" i="57"/>
  <c r="H22" i="57"/>
  <c r="H23" i="57"/>
  <c r="H24" i="57"/>
  <c r="H25" i="57"/>
  <c r="H26" i="57"/>
  <c r="H27" i="57"/>
  <c r="H9" i="57"/>
  <c r="H28" i="57" l="1"/>
  <c r="G9" i="12"/>
  <c r="G10" i="12"/>
  <c r="G11" i="12"/>
  <c r="G12" i="12"/>
  <c r="G13" i="12"/>
  <c r="G14" i="12"/>
  <c r="G8" i="12"/>
  <c r="G15" i="12" s="1"/>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8" i="15"/>
  <c r="G48" i="15" s="1"/>
  <c r="G8" i="66"/>
  <c r="G9" i="66"/>
  <c r="G10" i="66"/>
  <c r="G11" i="66"/>
  <c r="G12" i="66"/>
  <c r="G13" i="66"/>
  <c r="G14" i="66"/>
  <c r="G15" i="66"/>
  <c r="G16" i="66"/>
  <c r="G17" i="66"/>
  <c r="G18" i="66"/>
  <c r="G19" i="66"/>
  <c r="G20" i="66"/>
  <c r="G21" i="66"/>
  <c r="G22" i="66"/>
  <c r="G23" i="66"/>
  <c r="G24" i="66"/>
  <c r="G25" i="66"/>
  <c r="G26" i="66"/>
  <c r="G27" i="66"/>
  <c r="G28" i="66"/>
  <c r="G29" i="66"/>
  <c r="G30" i="66"/>
  <c r="G31" i="66"/>
  <c r="G32" i="66"/>
  <c r="G33" i="66"/>
  <c r="G34" i="66"/>
  <c r="G35" i="66"/>
  <c r="G36" i="66"/>
  <c r="G37" i="66"/>
  <c r="G38" i="66"/>
  <c r="G39" i="66"/>
  <c r="G40" i="66"/>
  <c r="G41" i="66"/>
  <c r="G42" i="66"/>
  <c r="G7" i="66"/>
  <c r="G43" i="66" s="1"/>
  <c r="G7" i="18"/>
  <c r="G8" i="89" l="1"/>
  <c r="G9" i="88"/>
  <c r="G10" i="88"/>
  <c r="G11" i="88"/>
  <c r="G12" i="88"/>
  <c r="G13" i="88"/>
  <c r="G14" i="88"/>
  <c r="G15" i="88"/>
  <c r="G16" i="88"/>
  <c r="G17" i="88"/>
  <c r="G8" i="88"/>
  <c r="G9" i="85"/>
  <c r="G10" i="85"/>
  <c r="G11" i="85"/>
  <c r="G12" i="85"/>
  <c r="G13" i="85"/>
  <c r="G14" i="85"/>
  <c r="G15" i="85"/>
  <c r="G16" i="85"/>
  <c r="G17" i="85"/>
  <c r="G18" i="85"/>
  <c r="G19" i="85"/>
  <c r="G20" i="85"/>
  <c r="G8" i="85"/>
  <c r="G9" i="59"/>
  <c r="G8" i="72"/>
  <c r="G9" i="72"/>
  <c r="G10" i="72"/>
  <c r="G11" i="72"/>
  <c r="G12" i="72"/>
  <c r="G13" i="72"/>
  <c r="G14" i="72"/>
  <c r="G15" i="72"/>
  <c r="G16" i="72"/>
  <c r="G17" i="72"/>
  <c r="G18" i="72"/>
  <c r="G19" i="72"/>
  <c r="G20" i="72"/>
  <c r="G21" i="72"/>
  <c r="G22" i="72"/>
  <c r="G23" i="72"/>
  <c r="G24" i="72"/>
  <c r="G25" i="72"/>
  <c r="G26" i="72"/>
  <c r="G27" i="72"/>
  <c r="G28" i="72"/>
  <c r="G29" i="72"/>
  <c r="G30" i="72"/>
  <c r="G31" i="72"/>
  <c r="G32" i="72"/>
  <c r="G33" i="72"/>
  <c r="G34" i="72"/>
  <c r="G35" i="72"/>
  <c r="G36" i="72"/>
  <c r="G37" i="72"/>
  <c r="G38" i="72"/>
  <c r="G39" i="72"/>
  <c r="G40" i="72"/>
  <c r="G41" i="72"/>
  <c r="G42" i="72"/>
  <c r="G43" i="72"/>
  <c r="G44" i="72"/>
  <c r="G45" i="72"/>
  <c r="G46" i="72"/>
  <c r="G47" i="72"/>
  <c r="G48" i="72"/>
  <c r="G49" i="72"/>
  <c r="G50" i="72"/>
  <c r="G51" i="72"/>
  <c r="G52" i="72"/>
  <c r="G53" i="72"/>
  <c r="G54" i="72"/>
  <c r="G55" i="72"/>
  <c r="G56" i="72"/>
  <c r="G57" i="72"/>
  <c r="G58" i="72"/>
  <c r="G59" i="72"/>
  <c r="G60" i="72"/>
  <c r="G61" i="72"/>
  <c r="G62" i="72"/>
  <c r="G63" i="72"/>
  <c r="G64" i="72"/>
  <c r="G65" i="72"/>
  <c r="G66" i="72"/>
  <c r="G67" i="72"/>
  <c r="G68" i="72"/>
  <c r="G69" i="72"/>
  <c r="G70" i="72"/>
  <c r="G71" i="72"/>
  <c r="G72" i="72"/>
  <c r="G73" i="72"/>
  <c r="G74" i="72"/>
  <c r="G75" i="72"/>
  <c r="G76" i="72"/>
  <c r="G77" i="72"/>
  <c r="G78" i="72"/>
  <c r="G79" i="72"/>
  <c r="G80" i="72"/>
  <c r="G81" i="72"/>
  <c r="G82" i="72"/>
  <c r="G83" i="72"/>
  <c r="G84" i="72"/>
  <c r="G85" i="72"/>
  <c r="G86" i="72"/>
  <c r="G87" i="72"/>
  <c r="G88" i="72"/>
  <c r="G89" i="72"/>
  <c r="G90" i="72"/>
  <c r="G91" i="72"/>
  <c r="G92" i="72"/>
  <c r="G93" i="72"/>
  <c r="G94" i="72"/>
  <c r="G95" i="72"/>
  <c r="G96" i="72"/>
  <c r="G97" i="72"/>
  <c r="G7" i="72"/>
  <c r="G10" i="70"/>
  <c r="G11" i="70"/>
  <c r="G12" i="70"/>
  <c r="G13" i="70"/>
  <c r="G14" i="70"/>
  <c r="G15" i="70"/>
  <c r="G16" i="70"/>
  <c r="G9" i="70"/>
  <c r="G9" i="73"/>
  <c r="G10" i="73"/>
  <c r="G8" i="73"/>
  <c r="G8" i="37"/>
  <c r="G9" i="37"/>
  <c r="G10" i="37"/>
  <c r="G11" i="37"/>
  <c r="G12" i="37"/>
  <c r="G13" i="37"/>
  <c r="G14" i="37"/>
  <c r="G15" i="37"/>
  <c r="G16" i="37"/>
  <c r="G17" i="37"/>
  <c r="G18" i="37"/>
  <c r="G19" i="37"/>
  <c r="G7" i="37"/>
  <c r="G8" i="43"/>
  <c r="G9" i="43" s="1"/>
  <c r="G9" i="42"/>
  <c r="G10" i="42"/>
  <c r="G8" i="42"/>
  <c r="G11" i="42" s="1"/>
  <c r="H8" i="40"/>
  <c r="H9" i="40"/>
  <c r="H10" i="40"/>
  <c r="H11" i="40"/>
  <c r="H12" i="40"/>
  <c r="H13" i="40"/>
  <c r="H14" i="40"/>
  <c r="H15" i="40"/>
  <c r="H16" i="40"/>
  <c r="H17" i="40"/>
  <c r="H18" i="40"/>
  <c r="H19" i="40"/>
  <c r="H20" i="40"/>
  <c r="H21" i="40"/>
  <c r="H22" i="40"/>
  <c r="H23" i="40"/>
  <c r="H24" i="40"/>
  <c r="H25" i="40"/>
  <c r="H26" i="40"/>
  <c r="H27" i="40"/>
  <c r="H28" i="40"/>
  <c r="H29" i="40"/>
  <c r="H30" i="40"/>
  <c r="H31" i="40"/>
  <c r="H32" i="40"/>
  <c r="H33" i="40"/>
  <c r="H34" i="40"/>
  <c r="H35" i="40"/>
  <c r="H36" i="40"/>
  <c r="H37" i="40"/>
  <c r="H38" i="40"/>
  <c r="H39" i="40"/>
  <c r="H40" i="40"/>
  <c r="H41" i="40"/>
  <c r="H42" i="40"/>
  <c r="H43" i="40"/>
  <c r="H44" i="40"/>
  <c r="H45" i="40"/>
  <c r="H46" i="40"/>
  <c r="H47" i="40"/>
  <c r="H48" i="40"/>
  <c r="H49" i="40"/>
  <c r="H50" i="40"/>
  <c r="H51" i="40"/>
  <c r="H52" i="40"/>
  <c r="H53" i="40"/>
  <c r="H54" i="40"/>
  <c r="H55" i="40"/>
  <c r="H56" i="40"/>
  <c r="H57" i="40"/>
  <c r="H58" i="40"/>
  <c r="H59" i="40"/>
  <c r="H60" i="40"/>
  <c r="H61" i="40"/>
  <c r="H62" i="40"/>
  <c r="H63" i="40"/>
  <c r="H64" i="40"/>
  <c r="H65" i="40"/>
  <c r="H66" i="40"/>
  <c r="H67" i="40"/>
  <c r="H68" i="40"/>
  <c r="H69" i="40"/>
  <c r="H70" i="40"/>
  <c r="H71" i="40"/>
  <c r="H72" i="40"/>
  <c r="H73" i="40"/>
  <c r="H74" i="40"/>
  <c r="H75" i="40"/>
  <c r="H76" i="40"/>
  <c r="H77" i="40"/>
  <c r="H78" i="40"/>
  <c r="H79" i="40"/>
  <c r="H80" i="40"/>
  <c r="H81" i="40"/>
  <c r="H82" i="40"/>
  <c r="H83" i="40"/>
  <c r="H84" i="40"/>
  <c r="H85" i="40"/>
  <c r="H86" i="40"/>
  <c r="H87" i="40"/>
  <c r="H88" i="40"/>
  <c r="H89" i="40"/>
  <c r="H90" i="40"/>
  <c r="H91" i="40"/>
  <c r="H92" i="40"/>
  <c r="H93" i="40"/>
  <c r="H94" i="40"/>
  <c r="H95" i="40"/>
  <c r="H96" i="40"/>
  <c r="H97" i="40"/>
  <c r="H98" i="40"/>
  <c r="H99" i="40"/>
  <c r="H100" i="40"/>
  <c r="H101" i="40"/>
  <c r="H102" i="40"/>
  <c r="H103" i="40"/>
  <c r="H7" i="40"/>
  <c r="G8" i="41"/>
  <c r="G9" i="41"/>
  <c r="G10" i="41"/>
  <c r="G11" i="41"/>
  <c r="G12" i="41"/>
  <c r="G7" i="41"/>
  <c r="G9" i="39"/>
  <c r="G10" i="39"/>
  <c r="G11" i="39"/>
  <c r="G12" i="39"/>
  <c r="G13" i="39"/>
  <c r="G14" i="39"/>
  <c r="G15" i="39"/>
  <c r="G16" i="39"/>
  <c r="G17" i="39"/>
  <c r="G18" i="39"/>
  <c r="G19" i="39"/>
  <c r="G20" i="39"/>
  <c r="G21" i="39"/>
  <c r="G22" i="39"/>
  <c r="G23" i="39"/>
  <c r="G24" i="39"/>
  <c r="G25" i="39"/>
  <c r="G26" i="39"/>
  <c r="G27" i="39"/>
  <c r="G28" i="39"/>
  <c r="G29" i="39"/>
  <c r="G30" i="39"/>
  <c r="G31" i="39"/>
  <c r="G32" i="39"/>
  <c r="G33" i="39"/>
  <c r="G34" i="39"/>
  <c r="G35" i="39"/>
  <c r="G36" i="39"/>
  <c r="G37" i="39"/>
  <c r="G38" i="39"/>
  <c r="G39" i="39"/>
  <c r="G40" i="39"/>
  <c r="G41" i="39"/>
  <c r="G42" i="39"/>
  <c r="G43" i="39"/>
  <c r="G44" i="39"/>
  <c r="G45" i="39"/>
  <c r="G46" i="39"/>
  <c r="G47" i="39"/>
  <c r="G48" i="39"/>
  <c r="G49" i="39"/>
  <c r="G50" i="39"/>
  <c r="G51" i="39"/>
  <c r="G52" i="39"/>
  <c r="G53" i="39"/>
  <c r="G54" i="39"/>
  <c r="G55" i="39"/>
  <c r="G56" i="39"/>
  <c r="G57" i="39"/>
  <c r="G58" i="39"/>
  <c r="G59" i="39"/>
  <c r="G60" i="39"/>
  <c r="G61" i="39"/>
  <c r="G62" i="39"/>
  <c r="G63" i="39"/>
  <c r="G64" i="39"/>
  <c r="G65" i="39"/>
  <c r="G66" i="39"/>
  <c r="G67" i="39"/>
  <c r="G68" i="39"/>
  <c r="G69" i="39"/>
  <c r="G70" i="39"/>
  <c r="G71" i="39"/>
  <c r="G72" i="39"/>
  <c r="G73" i="39"/>
  <c r="G74" i="39"/>
  <c r="G75" i="39"/>
  <c r="G76" i="39"/>
  <c r="G77" i="39"/>
  <c r="G78" i="39"/>
  <c r="G79" i="39"/>
  <c r="G80" i="39"/>
  <c r="G81" i="39"/>
  <c r="G82" i="39"/>
  <c r="G83" i="39"/>
  <c r="G84" i="39"/>
  <c r="G85" i="39"/>
  <c r="G86" i="39"/>
  <c r="G87" i="39"/>
  <c r="G88" i="39"/>
  <c r="G89" i="39"/>
  <c r="G90" i="39"/>
  <c r="G91" i="39"/>
  <c r="G92" i="39"/>
  <c r="G93" i="39"/>
  <c r="G94" i="39"/>
  <c r="G95" i="39"/>
  <c r="G96" i="39"/>
  <c r="G97" i="39"/>
  <c r="G98" i="39"/>
  <c r="G99" i="39"/>
  <c r="G100" i="39"/>
  <c r="G101" i="39"/>
  <c r="G102" i="39"/>
  <c r="G103" i="39"/>
  <c r="G104" i="39"/>
  <c r="G105" i="39"/>
  <c r="G106" i="39"/>
  <c r="G107" i="39"/>
  <c r="G108" i="39"/>
  <c r="G109" i="39"/>
  <c r="G110" i="39"/>
  <c r="G111" i="39"/>
  <c r="G112" i="39"/>
  <c r="G113" i="39"/>
  <c r="G114" i="39"/>
  <c r="G115" i="39"/>
  <c r="G116" i="39"/>
  <c r="G117" i="39"/>
  <c r="G118" i="39"/>
  <c r="G119" i="39"/>
  <c r="G120" i="39"/>
  <c r="G121" i="39"/>
  <c r="G122" i="39"/>
  <c r="G123" i="39"/>
  <c r="G8" i="39"/>
  <c r="G9" i="80"/>
  <c r="G10" i="80"/>
  <c r="G11" i="80"/>
  <c r="G12" i="80"/>
  <c r="G13" i="80"/>
  <c r="G14" i="80"/>
  <c r="G15" i="80"/>
  <c r="G16" i="80"/>
  <c r="G17" i="80"/>
  <c r="G18" i="80"/>
  <c r="G19" i="80"/>
  <c r="G20" i="80"/>
  <c r="G21" i="80"/>
  <c r="G22" i="80"/>
  <c r="G23" i="80"/>
  <c r="G24" i="80"/>
  <c r="G25" i="80"/>
  <c r="G26" i="80"/>
  <c r="G27" i="80"/>
  <c r="G28" i="80"/>
  <c r="G29" i="80"/>
  <c r="G30" i="80"/>
  <c r="G31" i="80"/>
  <c r="G32" i="80"/>
  <c r="G33" i="80"/>
  <c r="G34" i="80"/>
  <c r="G35" i="80"/>
  <c r="G36" i="80"/>
  <c r="G37" i="80"/>
  <c r="G38" i="80"/>
  <c r="G39" i="80"/>
  <c r="G40" i="80"/>
  <c r="G41" i="80"/>
  <c r="G42" i="80"/>
  <c r="G43" i="80"/>
  <c r="G44" i="80"/>
  <c r="G45" i="80"/>
  <c r="G46" i="80"/>
  <c r="G47" i="80"/>
  <c r="G48" i="80"/>
  <c r="G49" i="80"/>
  <c r="G50" i="80"/>
  <c r="G51" i="80"/>
  <c r="G52" i="80"/>
  <c r="G53" i="80"/>
  <c r="G54" i="80"/>
  <c r="G55" i="80"/>
  <c r="G56" i="80"/>
  <c r="G57" i="80"/>
  <c r="G58" i="80"/>
  <c r="G59" i="80"/>
  <c r="G60" i="80"/>
  <c r="G61" i="80"/>
  <c r="G62" i="80"/>
  <c r="G63" i="80"/>
  <c r="G64" i="80"/>
  <c r="G65" i="80"/>
  <c r="G66" i="80"/>
  <c r="G67" i="80"/>
  <c r="G68" i="80"/>
  <c r="G69" i="80"/>
  <c r="G70" i="80"/>
  <c r="G71" i="80"/>
  <c r="G72" i="80"/>
  <c r="G73" i="80"/>
  <c r="G74" i="80"/>
  <c r="G75" i="80"/>
  <c r="G76" i="80"/>
  <c r="G77" i="80"/>
  <c r="G78" i="80"/>
  <c r="G79" i="80"/>
  <c r="G80" i="80"/>
  <c r="G81" i="80"/>
  <c r="G82" i="80"/>
  <c r="G83" i="80"/>
  <c r="G84" i="80"/>
  <c r="G85" i="80"/>
  <c r="G86" i="80"/>
  <c r="G87" i="80"/>
  <c r="G88" i="80"/>
  <c r="G89" i="80"/>
  <c r="G90" i="80"/>
  <c r="G91" i="80"/>
  <c r="G92" i="80"/>
  <c r="G93" i="80"/>
  <c r="G94" i="80"/>
  <c r="G95" i="80"/>
  <c r="G96" i="80"/>
  <c r="G8" i="80"/>
  <c r="G97" i="80" s="1"/>
  <c r="G8" i="32"/>
  <c r="G9" i="32"/>
  <c r="G10" i="32"/>
  <c r="G11" i="32"/>
  <c r="G12" i="32"/>
  <c r="G13" i="32"/>
  <c r="G14" i="32"/>
  <c r="G15" i="32"/>
  <c r="G16" i="32"/>
  <c r="G17" i="32"/>
  <c r="G18" i="32"/>
  <c r="G19" i="32"/>
  <c r="G20" i="32"/>
  <c r="G21" i="32"/>
  <c r="G22" i="32"/>
  <c r="G23" i="32"/>
  <c r="G24" i="32"/>
  <c r="G25" i="32"/>
  <c r="G26" i="32"/>
  <c r="G27" i="32"/>
  <c r="G28" i="32"/>
  <c r="G29" i="32"/>
  <c r="G30" i="32"/>
  <c r="G31" i="32"/>
  <c r="G32" i="32"/>
  <c r="G33" i="32"/>
  <c r="G34" i="32"/>
  <c r="G35" i="32"/>
  <c r="G36" i="32"/>
  <c r="G37" i="32"/>
  <c r="G38" i="32"/>
  <c r="G39" i="32"/>
  <c r="G40" i="32"/>
  <c r="G41" i="32"/>
  <c r="G42" i="32"/>
  <c r="G43" i="32"/>
  <c r="G44" i="32"/>
  <c r="G45" i="32"/>
  <c r="G46" i="32"/>
  <c r="G47" i="32"/>
  <c r="G48" i="32"/>
  <c r="G49" i="32"/>
  <c r="G50" i="32"/>
  <c r="G51" i="32"/>
  <c r="G52" i="32"/>
  <c r="G53" i="32"/>
  <c r="G54" i="32"/>
  <c r="G55" i="32"/>
  <c r="G56" i="32"/>
  <c r="G21" i="85" l="1"/>
  <c r="G57" i="32"/>
  <c r="G124" i="39"/>
  <c r="G11" i="73"/>
  <c r="G13" i="41"/>
  <c r="H104" i="40"/>
  <c r="G41" i="86"/>
  <c r="I41" i="86" s="1"/>
  <c r="G40" i="86"/>
  <c r="I40" i="86" s="1"/>
  <c r="G39" i="86"/>
  <c r="I39" i="86" s="1"/>
  <c r="G38" i="86"/>
  <c r="I38" i="86" s="1"/>
  <c r="G37" i="86"/>
  <c r="I37" i="86" s="1"/>
  <c r="G36" i="86"/>
  <c r="I36" i="86" s="1"/>
  <c r="G35" i="86"/>
  <c r="I35" i="86" s="1"/>
  <c r="G34" i="86"/>
  <c r="I34" i="86" s="1"/>
  <c r="G33" i="86"/>
  <c r="I33" i="86" s="1"/>
  <c r="G32" i="86"/>
  <c r="I32" i="86" s="1"/>
  <c r="G31" i="86"/>
  <c r="I31" i="86" s="1"/>
  <c r="G30" i="86"/>
  <c r="I30" i="86" s="1"/>
  <c r="G29" i="86"/>
  <c r="I29" i="86" s="1"/>
  <c r="G28" i="86"/>
  <c r="I28" i="86" s="1"/>
  <c r="G27" i="86"/>
  <c r="I27" i="86" s="1"/>
  <c r="G26" i="86"/>
  <c r="I26" i="86" s="1"/>
  <c r="G25" i="86"/>
  <c r="I25" i="86" s="1"/>
  <c r="G24" i="86"/>
  <c r="I24" i="86" s="1"/>
  <c r="G23" i="86"/>
  <c r="I23" i="86" s="1"/>
  <c r="G22" i="86"/>
  <c r="I22" i="86" s="1"/>
  <c r="G21" i="86"/>
  <c r="I21" i="86" s="1"/>
  <c r="G20" i="86"/>
  <c r="I20" i="86" s="1"/>
  <c r="G19" i="86"/>
  <c r="I19" i="86" s="1"/>
  <c r="G18" i="86"/>
  <c r="I18" i="86" s="1"/>
  <c r="G17" i="86"/>
  <c r="I17" i="86" s="1"/>
  <c r="G16" i="86"/>
  <c r="I16" i="86" s="1"/>
  <c r="G15" i="86"/>
  <c r="I15" i="86" s="1"/>
  <c r="G14" i="86"/>
  <c r="I14" i="86" s="1"/>
  <c r="G13" i="86"/>
  <c r="I13" i="86" s="1"/>
  <c r="G12" i="86"/>
  <c r="I12" i="86" s="1"/>
  <c r="G11" i="86"/>
  <c r="I11" i="86" s="1"/>
  <c r="G10" i="86"/>
  <c r="I10" i="86" s="1"/>
  <c r="G9" i="86"/>
  <c r="I9" i="86" s="1"/>
  <c r="G8" i="86"/>
  <c r="I8" i="86" s="1"/>
  <c r="G7" i="86"/>
  <c r="I7" i="86" s="1"/>
  <c r="L7" i="31" l="1"/>
  <c r="N7" i="31" s="1"/>
  <c r="P42" i="26"/>
  <c r="R42" i="26" s="1"/>
  <c r="P8" i="26"/>
  <c r="R8" i="26" s="1"/>
  <c r="P9" i="26"/>
  <c r="R9" i="26" s="1"/>
  <c r="P10" i="26"/>
  <c r="R10" i="26" s="1"/>
  <c r="P11" i="26"/>
  <c r="R11" i="26" s="1"/>
  <c r="P12" i="26"/>
  <c r="R12" i="26" s="1"/>
  <c r="P13" i="26"/>
  <c r="R13" i="26" s="1"/>
  <c r="P14" i="26"/>
  <c r="R14" i="26" s="1"/>
  <c r="P15" i="26"/>
  <c r="R15" i="26" s="1"/>
  <c r="P16" i="26"/>
  <c r="R16" i="26" s="1"/>
  <c r="P17" i="26"/>
  <c r="R17" i="26" s="1"/>
  <c r="P18" i="26"/>
  <c r="R18" i="26" s="1"/>
  <c r="P19" i="26"/>
  <c r="R19" i="26" s="1"/>
  <c r="P20" i="26"/>
  <c r="R20" i="26" s="1"/>
  <c r="P21" i="26"/>
  <c r="R21" i="26" s="1"/>
  <c r="P22" i="26"/>
  <c r="R22" i="26" s="1"/>
  <c r="P23" i="26"/>
  <c r="R23" i="26" s="1"/>
  <c r="P24" i="26"/>
  <c r="R24" i="26" s="1"/>
  <c r="P25" i="26"/>
  <c r="R25" i="26" s="1"/>
  <c r="P26" i="26"/>
  <c r="R26" i="26" s="1"/>
  <c r="P27" i="26"/>
  <c r="R27" i="26" s="1"/>
  <c r="P28" i="26"/>
  <c r="R28" i="26" s="1"/>
  <c r="P29" i="26"/>
  <c r="R29" i="26" s="1"/>
  <c r="P30" i="26"/>
  <c r="R30" i="26" s="1"/>
  <c r="P31" i="26"/>
  <c r="R31" i="26" s="1"/>
  <c r="P32" i="26"/>
  <c r="R32" i="26" s="1"/>
  <c r="P33" i="26"/>
  <c r="R33" i="26" s="1"/>
  <c r="P34" i="26"/>
  <c r="R34" i="26" s="1"/>
  <c r="P35" i="26"/>
  <c r="R35" i="26" s="1"/>
  <c r="P36" i="26"/>
  <c r="R36" i="26" s="1"/>
  <c r="P37" i="26"/>
  <c r="R37" i="26" s="1"/>
  <c r="P38" i="26"/>
  <c r="R38" i="26" s="1"/>
  <c r="P39" i="26"/>
  <c r="R39" i="26" s="1"/>
  <c r="P40" i="26"/>
  <c r="R40" i="26" s="1"/>
  <c r="P41" i="26"/>
  <c r="R41" i="26" s="1"/>
  <c r="P7" i="26"/>
  <c r="R7" i="26" s="1"/>
  <c r="R43" i="26" l="1"/>
  <c r="G9" i="62"/>
  <c r="G10" i="62"/>
  <c r="G11" i="62"/>
  <c r="G12" i="62"/>
  <c r="G13" i="62"/>
  <c r="G14" i="62"/>
  <c r="G15" i="62"/>
  <c r="G16" i="62"/>
  <c r="G17" i="62"/>
  <c r="G18" i="62"/>
  <c r="G19" i="62"/>
  <c r="G20" i="62"/>
  <c r="G21" i="62"/>
  <c r="G22" i="62"/>
  <c r="G23" i="62"/>
  <c r="G24" i="62"/>
  <c r="G25" i="62"/>
  <c r="G26" i="62"/>
  <c r="G27" i="62"/>
  <c r="G28" i="62"/>
  <c r="G29" i="62"/>
  <c r="G30" i="62"/>
  <c r="G31" i="62"/>
  <c r="G32" i="62"/>
  <c r="G8" i="62"/>
  <c r="G33" i="62" s="1"/>
  <c r="G8" i="61"/>
  <c r="G21" i="61" s="1"/>
  <c r="G9" i="61"/>
  <c r="G10" i="61"/>
  <c r="G11" i="61"/>
  <c r="G12" i="61"/>
  <c r="G13" i="61"/>
  <c r="G14" i="61"/>
  <c r="G15" i="61"/>
  <c r="G16" i="61"/>
  <c r="G17" i="61"/>
  <c r="G18" i="61"/>
  <c r="G19" i="61"/>
  <c r="G20" i="61"/>
  <c r="G7" i="61"/>
  <c r="G52" i="60" l="1"/>
  <c r="G8" i="24"/>
  <c r="G9" i="24"/>
  <c r="G10" i="24"/>
  <c r="G11" i="24"/>
  <c r="G12" i="24"/>
  <c r="G13" i="24"/>
  <c r="G14" i="24"/>
  <c r="G15" i="24"/>
  <c r="G16" i="24"/>
  <c r="G17" i="24"/>
  <c r="G18" i="24"/>
  <c r="G19" i="24"/>
  <c r="G20" i="24"/>
  <c r="G21" i="24"/>
  <c r="G22" i="24"/>
  <c r="G23" i="24"/>
  <c r="G24" i="24"/>
  <c r="G25" i="24"/>
  <c r="G26" i="24"/>
  <c r="G27" i="24"/>
  <c r="G28" i="24"/>
  <c r="G29" i="24"/>
  <c r="G30" i="24"/>
  <c r="G31" i="24"/>
  <c r="G32" i="24"/>
  <c r="G33" i="24"/>
  <c r="G34" i="24"/>
  <c r="G35" i="24"/>
  <c r="G36" i="24"/>
  <c r="G37" i="24"/>
  <c r="G38" i="24"/>
  <c r="G7" i="24"/>
  <c r="R8" i="52"/>
  <c r="R9" i="52"/>
  <c r="R10" i="52"/>
  <c r="R11" i="52"/>
  <c r="R12" i="52"/>
  <c r="R13" i="52"/>
  <c r="R14" i="52"/>
  <c r="R15" i="52"/>
  <c r="R16" i="52"/>
  <c r="R17" i="52"/>
  <c r="R18" i="52"/>
  <c r="R19" i="52"/>
  <c r="R20" i="52"/>
  <c r="R21" i="52"/>
  <c r="R22" i="52"/>
  <c r="R23" i="52"/>
  <c r="R24" i="52"/>
  <c r="R25" i="52"/>
  <c r="R26" i="52"/>
  <c r="R27" i="52"/>
  <c r="R28" i="52"/>
  <c r="R29" i="52"/>
  <c r="R30" i="52"/>
  <c r="R31" i="52"/>
  <c r="R32" i="52"/>
  <c r="R33" i="52"/>
  <c r="R34" i="52"/>
  <c r="R35" i="52"/>
  <c r="R7" i="52"/>
  <c r="G39" i="24" l="1"/>
  <c r="M8" i="10"/>
  <c r="O8" i="10" s="1"/>
  <c r="M9" i="10"/>
  <c r="O9" i="10" s="1"/>
  <c r="M10" i="10"/>
  <c r="O10" i="10" s="1"/>
  <c r="M11" i="10"/>
  <c r="O11" i="10" s="1"/>
  <c r="M12" i="10"/>
  <c r="O12" i="10" s="1"/>
  <c r="M13" i="10"/>
  <c r="O13" i="10" s="1"/>
  <c r="M14" i="10"/>
  <c r="O14" i="10" s="1"/>
  <c r="M15" i="10"/>
  <c r="O15" i="10" s="1"/>
  <c r="M16" i="10"/>
  <c r="O16" i="10" s="1"/>
  <c r="M17" i="10"/>
  <c r="O17" i="10" s="1"/>
  <c r="M18" i="10"/>
  <c r="O18" i="10" s="1"/>
  <c r="M19" i="10"/>
  <c r="O19" i="10" s="1"/>
  <c r="M20" i="10"/>
  <c r="O20" i="10" s="1"/>
  <c r="M21" i="10"/>
  <c r="O21" i="10" s="1"/>
  <c r="M22" i="10"/>
  <c r="O22" i="10" s="1"/>
  <c r="M23" i="10"/>
  <c r="O23" i="10" s="1"/>
  <c r="M24" i="10"/>
  <c r="O24" i="10" s="1"/>
  <c r="M25" i="10"/>
  <c r="O25" i="10" s="1"/>
  <c r="M26" i="10"/>
  <c r="O26" i="10" s="1"/>
  <c r="M27" i="10"/>
  <c r="O27" i="10" s="1"/>
  <c r="M28" i="10"/>
  <c r="O28" i="10" s="1"/>
  <c r="M29" i="10"/>
  <c r="O29" i="10" s="1"/>
  <c r="M30" i="10"/>
  <c r="O30" i="10" s="1"/>
  <c r="M31" i="10"/>
  <c r="O31" i="10" s="1"/>
  <c r="M32" i="10"/>
  <c r="O32" i="10" s="1"/>
  <c r="M7" i="10"/>
  <c r="O7" i="10" s="1"/>
  <c r="R9" i="9"/>
  <c r="R10" i="9"/>
  <c r="R13" i="9"/>
  <c r="R14" i="9"/>
  <c r="R17" i="9"/>
  <c r="R18" i="9"/>
  <c r="R21" i="9"/>
  <c r="R22" i="9"/>
  <c r="R25" i="9"/>
  <c r="R26" i="9"/>
  <c r="R29" i="9"/>
  <c r="R30" i="9"/>
  <c r="R33" i="9"/>
  <c r="R34" i="9"/>
  <c r="R37" i="9"/>
  <c r="R38" i="9"/>
  <c r="R41" i="9"/>
  <c r="R42" i="9"/>
  <c r="R45" i="9"/>
  <c r="R8" i="9"/>
  <c r="P9" i="9"/>
  <c r="P10" i="9"/>
  <c r="P11" i="9"/>
  <c r="R11" i="9" s="1"/>
  <c r="P12" i="9"/>
  <c r="R12" i="9" s="1"/>
  <c r="P13" i="9"/>
  <c r="P14" i="9"/>
  <c r="P15" i="9"/>
  <c r="R15" i="9" s="1"/>
  <c r="P16" i="9"/>
  <c r="R16" i="9" s="1"/>
  <c r="P17" i="9"/>
  <c r="P18" i="9"/>
  <c r="P19" i="9"/>
  <c r="R19" i="9" s="1"/>
  <c r="P20" i="9"/>
  <c r="R20" i="9" s="1"/>
  <c r="P21" i="9"/>
  <c r="P22" i="9"/>
  <c r="P23" i="9"/>
  <c r="R23" i="9" s="1"/>
  <c r="P24" i="9"/>
  <c r="R24" i="9" s="1"/>
  <c r="P25" i="9"/>
  <c r="P26" i="9"/>
  <c r="P27" i="9"/>
  <c r="R27" i="9" s="1"/>
  <c r="P28" i="9"/>
  <c r="R28" i="9" s="1"/>
  <c r="P29" i="9"/>
  <c r="P30" i="9"/>
  <c r="P31" i="9"/>
  <c r="R31" i="9" s="1"/>
  <c r="P32" i="9"/>
  <c r="R32" i="9" s="1"/>
  <c r="P33" i="9"/>
  <c r="P34" i="9"/>
  <c r="P35" i="9"/>
  <c r="R35" i="9" s="1"/>
  <c r="P36" i="9"/>
  <c r="R36" i="9" s="1"/>
  <c r="P37" i="9"/>
  <c r="P38" i="9"/>
  <c r="P39" i="9"/>
  <c r="R39" i="9" s="1"/>
  <c r="P40" i="9"/>
  <c r="R40" i="9" s="1"/>
  <c r="P41" i="9"/>
  <c r="P42" i="9"/>
  <c r="P43" i="9"/>
  <c r="R43" i="9" s="1"/>
  <c r="P44" i="9"/>
  <c r="R44" i="9" s="1"/>
  <c r="P45" i="9"/>
  <c r="P8" i="9"/>
  <c r="P10" i="8"/>
  <c r="P11" i="8"/>
  <c r="P12" i="8"/>
  <c r="P13" i="8"/>
  <c r="P14"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9" i="8"/>
  <c r="N9" i="7"/>
  <c r="P9" i="7" s="1"/>
  <c r="P10" i="7" s="1"/>
  <c r="R9" i="5"/>
  <c r="Q9" i="4"/>
  <c r="S9" i="4" s="1"/>
  <c r="Q10" i="4"/>
  <c r="S10" i="4" s="1"/>
  <c r="Q8" i="4"/>
  <c r="S8" i="4" s="1"/>
  <c r="H10" i="3"/>
  <c r="H11" i="3"/>
  <c r="H12" i="3"/>
  <c r="H13" i="3"/>
  <c r="H14" i="3"/>
  <c r="H15" i="3"/>
  <c r="H16" i="3"/>
  <c r="H17" i="3"/>
  <c r="H18" i="3"/>
  <c r="H19" i="3"/>
  <c r="H20" i="3"/>
  <c r="H21" i="3"/>
  <c r="H22" i="3"/>
  <c r="H23" i="3"/>
  <c r="H24" i="3"/>
  <c r="H25" i="3"/>
  <c r="H26" i="3"/>
  <c r="H9" i="3"/>
  <c r="G10" i="6"/>
  <c r="G11" i="6" s="1"/>
  <c r="Q9" i="2"/>
  <c r="T11" i="1"/>
  <c r="R10" i="1"/>
  <c r="T10" i="1" s="1"/>
  <c r="R11" i="1"/>
  <c r="R12" i="1"/>
  <c r="T12" i="1" s="1"/>
  <c r="R13" i="1"/>
  <c r="T13" i="1" s="1"/>
  <c r="R14" i="1"/>
  <c r="T14" i="1" s="1"/>
  <c r="R15" i="1"/>
  <c r="T15" i="1" s="1"/>
  <c r="R16" i="1"/>
  <c r="T16" i="1" s="1"/>
  <c r="R9" i="1"/>
  <c r="T9" i="1" s="1"/>
  <c r="T15" i="5" l="1"/>
  <c r="S11" i="4"/>
  <c r="R46" i="9"/>
  <c r="T17" i="1"/>
  <c r="O33" i="10"/>
  <c r="H27" i="3"/>
  <c r="N10" i="21"/>
  <c r="P10" i="21" s="1"/>
  <c r="N9" i="21"/>
  <c r="P9" i="21" s="1"/>
  <c r="P11" i="21" s="1"/>
  <c r="H8" i="50"/>
  <c r="J8" i="50" s="1"/>
  <c r="H9" i="50"/>
  <c r="J9" i="50" s="1"/>
  <c r="H10" i="50"/>
  <c r="J10" i="50" s="1"/>
  <c r="H11" i="50"/>
  <c r="J11" i="50" s="1"/>
  <c r="H12" i="50"/>
  <c r="J12" i="50" s="1"/>
  <c r="H13" i="50"/>
  <c r="J13" i="50" s="1"/>
  <c r="H14" i="50"/>
  <c r="J14" i="50" s="1"/>
  <c r="H15" i="50"/>
  <c r="J15" i="50" s="1"/>
  <c r="H16" i="50"/>
  <c r="J16" i="50" s="1"/>
  <c r="H17" i="50"/>
  <c r="J17" i="50" s="1"/>
  <c r="H18" i="50"/>
  <c r="J18" i="50" s="1"/>
  <c r="H19" i="50"/>
  <c r="J19" i="50" s="1"/>
  <c r="H20" i="50"/>
  <c r="J20" i="50" s="1"/>
  <c r="H21" i="50"/>
  <c r="J21" i="50" s="1"/>
  <c r="H22" i="50"/>
  <c r="J22" i="50" s="1"/>
  <c r="H23" i="50"/>
  <c r="J23" i="50" s="1"/>
  <c r="H24" i="50"/>
  <c r="J24" i="50" s="1"/>
  <c r="H25" i="50"/>
  <c r="J25" i="50" s="1"/>
  <c r="H26" i="50"/>
  <c r="J26" i="50" s="1"/>
  <c r="H27" i="50"/>
  <c r="J27" i="50" s="1"/>
  <c r="H28" i="50"/>
  <c r="J28" i="50" s="1"/>
  <c r="H29" i="50"/>
  <c r="J29" i="50" s="1"/>
  <c r="H30" i="50"/>
  <c r="J30" i="50" s="1"/>
  <c r="H31" i="50"/>
  <c r="J31" i="50" s="1"/>
  <c r="H7" i="50"/>
  <c r="J7" i="50" s="1"/>
  <c r="Q9" i="48"/>
  <c r="S9" i="48" s="1"/>
  <c r="Q10" i="48"/>
  <c r="S10" i="48" s="1"/>
  <c r="Q11" i="48"/>
  <c r="S11" i="48" s="1"/>
  <c r="Q12" i="48"/>
  <c r="S12" i="48" s="1"/>
  <c r="Q13" i="48"/>
  <c r="S13" i="48" s="1"/>
  <c r="Q14" i="48"/>
  <c r="S14" i="48" s="1"/>
  <c r="Q15" i="48"/>
  <c r="S15" i="48" s="1"/>
  <c r="Q16" i="48"/>
  <c r="S16" i="48" s="1"/>
  <c r="Q17" i="48"/>
  <c r="S17" i="48" s="1"/>
  <c r="Q18" i="48"/>
  <c r="S18" i="48" s="1"/>
  <c r="Q19" i="48"/>
  <c r="S19" i="48" s="1"/>
  <c r="Q20" i="48"/>
  <c r="S20" i="48" s="1"/>
  <c r="Q21" i="48"/>
  <c r="S21" i="48" s="1"/>
  <c r="Q22" i="48"/>
  <c r="S22" i="48" s="1"/>
  <c r="Q23" i="48"/>
  <c r="S23" i="48" s="1"/>
  <c r="Q24" i="48"/>
  <c r="S24" i="48" s="1"/>
  <c r="Q25" i="48"/>
  <c r="S25" i="48" s="1"/>
  <c r="Q26" i="48"/>
  <c r="S26" i="48" s="1"/>
  <c r="Q27" i="48"/>
  <c r="S27" i="48" s="1"/>
  <c r="Q28" i="48"/>
  <c r="S28" i="48" s="1"/>
  <c r="Q29" i="48"/>
  <c r="S29" i="48" s="1"/>
  <c r="Q30" i="48"/>
  <c r="S30" i="48" s="1"/>
  <c r="Q31" i="48"/>
  <c r="S31" i="48" s="1"/>
  <c r="Q32" i="48"/>
  <c r="S32" i="48" s="1"/>
  <c r="Q33" i="48"/>
  <c r="S33" i="48" s="1"/>
  <c r="Q34" i="48"/>
  <c r="S34" i="48" s="1"/>
  <c r="Q35" i="48"/>
  <c r="S35" i="48" s="1"/>
  <c r="Q36" i="48"/>
  <c r="S36" i="48" s="1"/>
  <c r="Q37" i="48"/>
  <c r="S37" i="48" s="1"/>
  <c r="Q38" i="48"/>
  <c r="S38" i="48" s="1"/>
  <c r="Q39" i="48"/>
  <c r="S39" i="48" s="1"/>
  <c r="Q40" i="48"/>
  <c r="S40" i="48" s="1"/>
  <c r="Q41" i="48"/>
  <c r="S41" i="48" s="1"/>
  <c r="Q42" i="48"/>
  <c r="S42" i="48" s="1"/>
  <c r="Q43" i="48"/>
  <c r="S43" i="48" s="1"/>
  <c r="Q44" i="48"/>
  <c r="S44" i="48" s="1"/>
  <c r="Q45" i="48"/>
  <c r="S45" i="48" s="1"/>
  <c r="Q46" i="48"/>
  <c r="S46" i="48" s="1"/>
  <c r="Q47" i="48"/>
  <c r="S47" i="48" s="1"/>
  <c r="Q48" i="48"/>
  <c r="S48" i="48" s="1"/>
  <c r="Q49" i="48"/>
  <c r="S49" i="48" s="1"/>
  <c r="Q50" i="48"/>
  <c r="S50" i="48" s="1"/>
  <c r="Q51" i="48"/>
  <c r="S51" i="48" s="1"/>
  <c r="Q52" i="48"/>
  <c r="S52" i="48" s="1"/>
  <c r="Q53" i="48"/>
  <c r="S53" i="48" s="1"/>
  <c r="Q54" i="48"/>
  <c r="S54" i="48" s="1"/>
  <c r="Q55" i="48"/>
  <c r="S55" i="48" s="1"/>
  <c r="Q56" i="48"/>
  <c r="S56" i="48" s="1"/>
  <c r="Q57" i="48"/>
  <c r="S57" i="48" s="1"/>
  <c r="Q58" i="48"/>
  <c r="S58" i="48" s="1"/>
  <c r="Q59" i="48"/>
  <c r="S59" i="48" s="1"/>
  <c r="Q60" i="48"/>
  <c r="S60" i="48" s="1"/>
  <c r="Q61" i="48"/>
  <c r="S61" i="48" s="1"/>
  <c r="Q62" i="48"/>
  <c r="S62" i="48" s="1"/>
  <c r="Q63" i="48"/>
  <c r="S63" i="48" s="1"/>
  <c r="Q64" i="48"/>
  <c r="S64" i="48" s="1"/>
  <c r="Q65" i="48"/>
  <c r="S65" i="48" s="1"/>
  <c r="Q66" i="48"/>
  <c r="S66" i="48" s="1"/>
  <c r="Q67" i="48"/>
  <c r="S67" i="48" s="1"/>
  <c r="Q68" i="48"/>
  <c r="S68" i="48" s="1"/>
  <c r="Q69" i="48"/>
  <c r="S69" i="48" s="1"/>
  <c r="Q70" i="48"/>
  <c r="S70" i="48" s="1"/>
  <c r="Q71" i="48"/>
  <c r="S71" i="48" s="1"/>
  <c r="Q72" i="48"/>
  <c r="S72" i="48" s="1"/>
  <c r="Q73" i="48"/>
  <c r="S73" i="48" s="1"/>
  <c r="Q74" i="48"/>
  <c r="S74" i="48" s="1"/>
  <c r="Q75" i="48"/>
  <c r="S75" i="48" s="1"/>
  <c r="Q76" i="48"/>
  <c r="S76" i="48" s="1"/>
  <c r="Q8" i="48"/>
  <c r="S8" i="48" s="1"/>
  <c r="N9" i="28"/>
  <c r="P9" i="28" s="1"/>
  <c r="N10" i="28"/>
  <c r="P10" i="28" s="1"/>
  <c r="N11" i="28"/>
  <c r="P11" i="28" s="1"/>
  <c r="N12" i="28"/>
  <c r="P12" i="28" s="1"/>
  <c r="N13" i="28"/>
  <c r="P13" i="28" s="1"/>
  <c r="N14" i="28"/>
  <c r="P14" i="28" s="1"/>
  <c r="N15" i="28"/>
  <c r="P15" i="28" s="1"/>
  <c r="N16" i="28"/>
  <c r="P16" i="28" s="1"/>
  <c r="N17" i="28"/>
  <c r="P17" i="28" s="1"/>
  <c r="N18" i="28"/>
  <c r="P18" i="28" s="1"/>
  <c r="N19" i="28"/>
  <c r="P19" i="28" s="1"/>
  <c r="N20" i="28"/>
  <c r="P20" i="28" s="1"/>
  <c r="N21" i="28"/>
  <c r="P21" i="28" s="1"/>
  <c r="N22" i="28"/>
  <c r="P22" i="28" s="1"/>
  <c r="N23" i="28"/>
  <c r="P23" i="28" s="1"/>
  <c r="N24" i="28"/>
  <c r="P24" i="28" s="1"/>
  <c r="N25" i="28"/>
  <c r="P25" i="28" s="1"/>
  <c r="N26" i="28"/>
  <c r="P26" i="28" s="1"/>
  <c r="N27" i="28"/>
  <c r="P27" i="28" s="1"/>
  <c r="N28" i="28"/>
  <c r="P28" i="28" s="1"/>
  <c r="N29" i="28"/>
  <c r="P29" i="28" s="1"/>
  <c r="N30" i="28"/>
  <c r="P30" i="28" s="1"/>
  <c r="N31" i="28"/>
  <c r="P31" i="28" s="1"/>
  <c r="N32" i="28"/>
  <c r="P32" i="28" s="1"/>
  <c r="N33" i="28"/>
  <c r="P33" i="28" s="1"/>
  <c r="N34" i="28"/>
  <c r="P34" i="28" s="1"/>
  <c r="N35" i="28"/>
  <c r="P35" i="28" s="1"/>
  <c r="N36" i="28"/>
  <c r="P36" i="28" s="1"/>
  <c r="N37" i="28"/>
  <c r="P37" i="28" s="1"/>
  <c r="N38" i="28"/>
  <c r="P38" i="28" s="1"/>
  <c r="N39" i="28"/>
  <c r="P39" i="28" s="1"/>
  <c r="N40" i="28"/>
  <c r="P40" i="28" s="1"/>
  <c r="N41" i="28"/>
  <c r="P41" i="28" s="1"/>
  <c r="N42" i="28"/>
  <c r="P42" i="28" s="1"/>
  <c r="N43" i="28"/>
  <c r="P43" i="28" s="1"/>
  <c r="N44" i="28"/>
  <c r="P44" i="28" s="1"/>
  <c r="N45" i="28"/>
  <c r="P45" i="28" s="1"/>
  <c r="N46" i="28"/>
  <c r="P46" i="28" s="1"/>
  <c r="N47" i="28"/>
  <c r="P47" i="28" s="1"/>
  <c r="N48" i="28"/>
  <c r="P48" i="28" s="1"/>
  <c r="N49" i="28"/>
  <c r="P49" i="28" s="1"/>
  <c r="N50" i="28"/>
  <c r="P50" i="28" s="1"/>
  <c r="N51" i="28"/>
  <c r="P51" i="28" s="1"/>
  <c r="N52" i="28"/>
  <c r="P52" i="28" s="1"/>
  <c r="N53" i="28"/>
  <c r="P53" i="28" s="1"/>
  <c r="N54" i="28"/>
  <c r="P54" i="28" s="1"/>
  <c r="N55" i="28"/>
  <c r="P55" i="28" s="1"/>
  <c r="N56" i="28"/>
  <c r="P56" i="28" s="1"/>
  <c r="N57" i="28"/>
  <c r="P57" i="28" s="1"/>
  <c r="N58" i="28"/>
  <c r="P58" i="28" s="1"/>
  <c r="N59" i="28"/>
  <c r="P59" i="28" s="1"/>
  <c r="N60" i="28"/>
  <c r="P60" i="28" s="1"/>
  <c r="N61" i="28"/>
  <c r="P61" i="28" s="1"/>
  <c r="N62" i="28"/>
  <c r="P62" i="28" s="1"/>
  <c r="N63" i="28"/>
  <c r="P63" i="28" s="1"/>
  <c r="N64" i="28"/>
  <c r="P64" i="28" s="1"/>
  <c r="N65" i="28"/>
  <c r="P65" i="28" s="1"/>
  <c r="N66" i="28"/>
  <c r="P66" i="28" s="1"/>
  <c r="N67" i="28"/>
  <c r="P67" i="28" s="1"/>
  <c r="N68" i="28"/>
  <c r="P68" i="28" s="1"/>
  <c r="N69" i="28"/>
  <c r="P69" i="28" s="1"/>
  <c r="N8" i="28"/>
  <c r="P8" i="28" s="1"/>
  <c r="G8" i="23"/>
  <c r="I8" i="23" s="1"/>
  <c r="G9" i="23"/>
  <c r="I9" i="23" s="1"/>
  <c r="G10" i="23"/>
  <c r="I10" i="23" s="1"/>
  <c r="G11" i="23"/>
  <c r="I11" i="23" s="1"/>
  <c r="G12" i="23"/>
  <c r="I12" i="23" s="1"/>
  <c r="G13" i="23"/>
  <c r="I13" i="23" s="1"/>
  <c r="G14" i="23"/>
  <c r="I14" i="23" s="1"/>
  <c r="G15" i="23"/>
  <c r="I15" i="23" s="1"/>
  <c r="G16" i="23"/>
  <c r="I16" i="23" s="1"/>
  <c r="G17" i="23"/>
  <c r="I17" i="23" s="1"/>
  <c r="G18" i="23"/>
  <c r="I18" i="23" s="1"/>
  <c r="G19" i="23"/>
  <c r="I19" i="23" s="1"/>
  <c r="G20" i="23"/>
  <c r="I20" i="23" s="1"/>
  <c r="G21" i="23"/>
  <c r="I21" i="23" s="1"/>
  <c r="G22" i="23"/>
  <c r="I22" i="23" s="1"/>
  <c r="G23" i="23"/>
  <c r="I23" i="23" s="1"/>
  <c r="G24" i="23"/>
  <c r="I24" i="23" s="1"/>
  <c r="G25" i="23"/>
  <c r="I25" i="23" s="1"/>
  <c r="G26" i="23"/>
  <c r="I26" i="23" s="1"/>
  <c r="G27" i="23"/>
  <c r="I27" i="23" s="1"/>
  <c r="G28" i="23"/>
  <c r="I28" i="23" s="1"/>
  <c r="G29" i="23"/>
  <c r="I29" i="23" s="1"/>
  <c r="G30" i="23"/>
  <c r="I30" i="23" s="1"/>
  <c r="G31" i="23"/>
  <c r="I31" i="23" s="1"/>
  <c r="G32" i="23"/>
  <c r="I32" i="23" s="1"/>
  <c r="G33" i="23"/>
  <c r="I33" i="23" s="1"/>
  <c r="G34" i="23"/>
  <c r="I34" i="23" s="1"/>
  <c r="G35" i="23"/>
  <c r="I35" i="23" s="1"/>
  <c r="G36" i="23"/>
  <c r="I36" i="23" s="1"/>
  <c r="G7" i="23"/>
  <c r="I7" i="23" s="1"/>
  <c r="I37" i="23" s="1"/>
  <c r="N9" i="20"/>
  <c r="P9" i="20" s="1"/>
  <c r="N8" i="20"/>
  <c r="P8" i="20" s="1"/>
  <c r="P8" i="13"/>
  <c r="R8" i="13" s="1"/>
  <c r="P9" i="13"/>
  <c r="R9" i="13" s="1"/>
  <c r="P10" i="13"/>
  <c r="R10" i="13" s="1"/>
  <c r="P7" i="13"/>
  <c r="R7" i="13" s="1"/>
  <c r="O10" i="2"/>
  <c r="Q10" i="2" s="1"/>
  <c r="O11" i="2"/>
  <c r="Q11" i="2" s="1"/>
  <c r="O12" i="2"/>
  <c r="Q12" i="2" s="1"/>
  <c r="O13" i="2"/>
  <c r="Q13" i="2" s="1"/>
  <c r="O14" i="2"/>
  <c r="Q14" i="2" s="1"/>
  <c r="O15" i="2"/>
  <c r="Q15" i="2" s="1"/>
  <c r="O16" i="2"/>
  <c r="Q16" i="2" s="1"/>
  <c r="O17" i="2"/>
  <c r="Q17" i="2" s="1"/>
  <c r="O18" i="2"/>
  <c r="Q18" i="2" s="1"/>
  <c r="O19" i="2"/>
  <c r="Q19" i="2" s="1"/>
  <c r="O20" i="2"/>
  <c r="Q20" i="2" s="1"/>
  <c r="O21" i="2"/>
  <c r="Q21" i="2" s="1"/>
  <c r="O22" i="2"/>
  <c r="Q22" i="2" s="1"/>
  <c r="O23" i="2"/>
  <c r="Q23" i="2" s="1"/>
  <c r="O24" i="2"/>
  <c r="Q24" i="2" s="1"/>
  <c r="O25" i="2"/>
  <c r="Q25" i="2" s="1"/>
  <c r="O26" i="2"/>
  <c r="Q26" i="2" s="1"/>
  <c r="O27" i="2"/>
  <c r="Q27" i="2" s="1"/>
  <c r="O28" i="2"/>
  <c r="Q28" i="2" s="1"/>
  <c r="O29" i="2"/>
  <c r="Q29" i="2" s="1"/>
  <c r="O30" i="2"/>
  <c r="Q30" i="2" s="1"/>
  <c r="O31" i="2"/>
  <c r="Q31" i="2" s="1"/>
  <c r="O32" i="2"/>
  <c r="Q32" i="2" s="1"/>
  <c r="O33" i="2"/>
  <c r="Q33" i="2" s="1"/>
  <c r="O34" i="2"/>
  <c r="Q34" i="2" s="1"/>
  <c r="O35" i="2"/>
  <c r="Q35" i="2" s="1"/>
  <c r="O36" i="2"/>
  <c r="Q36" i="2" s="1"/>
  <c r="O37" i="2"/>
  <c r="Q37" i="2" s="1"/>
  <c r="O8" i="2"/>
  <c r="Q8" i="2" s="1"/>
  <c r="J32" i="50" l="1"/>
  <c r="K40" i="49"/>
  <c r="Q38" i="2"/>
  <c r="R11" i="13"/>
  <c r="P10" i="20"/>
  <c r="S77" i="48"/>
  <c r="P70" i="28"/>
  <c r="K8" i="83"/>
  <c r="O9" i="77"/>
  <c r="Q9" i="77" s="1"/>
  <c r="O10" i="77"/>
  <c r="Q10" i="77" s="1"/>
  <c r="O8" i="77"/>
  <c r="Q8" i="77" s="1"/>
  <c r="N8" i="38"/>
  <c r="P8" i="38" s="1"/>
  <c r="N9" i="38"/>
  <c r="P9" i="38" s="1"/>
  <c r="N10" i="38"/>
  <c r="P10" i="38" s="1"/>
  <c r="N11" i="38"/>
  <c r="P11" i="38" s="1"/>
  <c r="N12" i="38"/>
  <c r="P12" i="38" s="1"/>
  <c r="N13" i="38"/>
  <c r="P13" i="38" s="1"/>
  <c r="N14" i="38"/>
  <c r="P14" i="38" s="1"/>
  <c r="N15" i="38"/>
  <c r="P15" i="38" s="1"/>
  <c r="N16" i="38"/>
  <c r="P16" i="38" s="1"/>
  <c r="N17" i="38"/>
  <c r="P17" i="38" s="1"/>
  <c r="N18" i="38"/>
  <c r="P18" i="38" s="1"/>
  <c r="N19" i="38"/>
  <c r="P19" i="38" s="1"/>
  <c r="N20" i="38"/>
  <c r="P20" i="38" s="1"/>
  <c r="N21" i="38"/>
  <c r="P21" i="38" s="1"/>
  <c r="N22" i="38"/>
  <c r="P22" i="38" s="1"/>
  <c r="N23" i="38"/>
  <c r="P23" i="38" s="1"/>
  <c r="N24" i="38"/>
  <c r="P24" i="38" s="1"/>
  <c r="N25" i="38"/>
  <c r="P25" i="38" s="1"/>
  <c r="N26" i="38"/>
  <c r="P26" i="38" s="1"/>
  <c r="N27" i="38"/>
  <c r="P27" i="38" s="1"/>
  <c r="N28" i="38"/>
  <c r="P28" i="38" s="1"/>
  <c r="N29" i="38"/>
  <c r="P29" i="38" s="1"/>
  <c r="N30" i="38"/>
  <c r="P30" i="38" s="1"/>
  <c r="N31" i="38"/>
  <c r="P31" i="38" s="1"/>
  <c r="N32" i="38"/>
  <c r="P32" i="38" s="1"/>
  <c r="N33" i="38"/>
  <c r="P33" i="38" s="1"/>
  <c r="N34" i="38"/>
  <c r="P34" i="38" s="1"/>
  <c r="N35" i="38"/>
  <c r="P35" i="38" s="1"/>
  <c r="N36" i="38"/>
  <c r="P36" i="38" s="1"/>
  <c r="N37" i="38"/>
  <c r="P37" i="38" s="1"/>
  <c r="N38" i="38"/>
  <c r="P38" i="38" s="1"/>
  <c r="N39" i="38"/>
  <c r="P39" i="38" s="1"/>
  <c r="N40" i="38"/>
  <c r="P40" i="38" s="1"/>
  <c r="N41" i="38"/>
  <c r="P41" i="38" s="1"/>
  <c r="N42" i="38"/>
  <c r="P42" i="38" s="1"/>
  <c r="N43" i="38"/>
  <c r="P43" i="38" s="1"/>
  <c r="N44" i="38"/>
  <c r="P44" i="38" s="1"/>
  <c r="N45" i="38"/>
  <c r="P45" i="38" s="1"/>
  <c r="N46" i="38"/>
  <c r="P46" i="38" s="1"/>
  <c r="N47" i="38"/>
  <c r="P47" i="38" s="1"/>
  <c r="N48" i="38"/>
  <c r="P48" i="38" s="1"/>
  <c r="N49" i="38"/>
  <c r="P49" i="38" s="1"/>
  <c r="N50" i="38"/>
  <c r="P50" i="38" s="1"/>
  <c r="N51" i="38"/>
  <c r="P51" i="38" s="1"/>
  <c r="N52" i="38"/>
  <c r="P52" i="38" s="1"/>
  <c r="N53" i="38"/>
  <c r="P53" i="38" s="1"/>
  <c r="N54" i="38"/>
  <c r="P54" i="38" s="1"/>
  <c r="N55" i="38"/>
  <c r="P55" i="38" s="1"/>
  <c r="N56" i="38"/>
  <c r="P56" i="38" s="1"/>
  <c r="N57" i="38"/>
  <c r="P57" i="38" s="1"/>
  <c r="N58" i="38"/>
  <c r="P58" i="38" s="1"/>
  <c r="N59" i="38"/>
  <c r="P59" i="38" s="1"/>
  <c r="N60" i="38"/>
  <c r="P60" i="38" s="1"/>
  <c r="N61" i="38"/>
  <c r="P61" i="38" s="1"/>
  <c r="N62" i="38"/>
  <c r="P62" i="38" s="1"/>
  <c r="N63" i="38"/>
  <c r="P63" i="38" s="1"/>
  <c r="N64" i="38"/>
  <c r="P64" i="38" s="1"/>
  <c r="N65" i="38"/>
  <c r="P65" i="38" s="1"/>
  <c r="N66" i="38"/>
  <c r="P66" i="38" s="1"/>
  <c r="N67" i="38"/>
  <c r="P67" i="38" s="1"/>
  <c r="N68" i="38"/>
  <c r="P68" i="38" s="1"/>
  <c r="N69" i="38"/>
  <c r="P69" i="38" s="1"/>
  <c r="N70" i="38"/>
  <c r="P70" i="38" s="1"/>
  <c r="N71" i="38"/>
  <c r="P71" i="38" s="1"/>
  <c r="N72" i="38"/>
  <c r="P72" i="38" s="1"/>
  <c r="N73" i="38"/>
  <c r="P73" i="38" s="1"/>
  <c r="N74" i="38"/>
  <c r="P74" i="38" s="1"/>
  <c r="N75" i="38"/>
  <c r="P75" i="38" s="1"/>
  <c r="N76" i="38"/>
  <c r="P76" i="38" s="1"/>
  <c r="N77" i="38"/>
  <c r="P77" i="38" s="1"/>
  <c r="N78" i="38"/>
  <c r="P78" i="38" s="1"/>
  <c r="N79" i="38"/>
  <c r="P79" i="38" s="1"/>
  <c r="N80" i="38"/>
  <c r="P80" i="38" s="1"/>
  <c r="N81" i="38"/>
  <c r="P81" i="38" s="1"/>
  <c r="N82" i="38"/>
  <c r="P82" i="38" s="1"/>
  <c r="N83" i="38"/>
  <c r="P83" i="38" s="1"/>
  <c r="N84" i="38"/>
  <c r="P84" i="38" s="1"/>
  <c r="N85" i="38"/>
  <c r="P85" i="38" s="1"/>
  <c r="N86" i="38"/>
  <c r="P86" i="38" s="1"/>
  <c r="N87" i="38"/>
  <c r="P87" i="38" s="1"/>
  <c r="N88" i="38"/>
  <c r="P88" i="38" s="1"/>
  <c r="N89" i="38"/>
  <c r="P89" i="38" s="1"/>
  <c r="N90" i="38"/>
  <c r="P90" i="38" s="1"/>
  <c r="N91" i="38"/>
  <c r="P91" i="38" s="1"/>
  <c r="N92" i="38"/>
  <c r="P92" i="38" s="1"/>
  <c r="N93" i="38"/>
  <c r="P93" i="38" s="1"/>
  <c r="N94" i="38"/>
  <c r="P94" i="38" s="1"/>
  <c r="N95" i="38"/>
  <c r="P95" i="38" s="1"/>
  <c r="N96" i="38"/>
  <c r="P96" i="38" s="1"/>
  <c r="N97" i="38"/>
  <c r="P97" i="38" s="1"/>
  <c r="N98" i="38"/>
  <c r="P98" i="38" s="1"/>
  <c r="N99" i="38"/>
  <c r="P99" i="38" s="1"/>
  <c r="N100" i="38"/>
  <c r="P100" i="38" s="1"/>
  <c r="N101" i="38"/>
  <c r="P101" i="38" s="1"/>
  <c r="N102" i="38"/>
  <c r="P102" i="38" s="1"/>
  <c r="N103" i="38"/>
  <c r="P103" i="38" s="1"/>
  <c r="N104" i="38"/>
  <c r="P104" i="38" s="1"/>
  <c r="N105" i="38"/>
  <c r="P105" i="38" s="1"/>
  <c r="N7" i="38"/>
  <c r="P7" i="38" s="1"/>
  <c r="L9" i="19"/>
  <c r="N9" i="19" s="1"/>
  <c r="L10" i="19"/>
  <c r="N10" i="19" s="1"/>
  <c r="L11" i="19"/>
  <c r="N11" i="19" s="1"/>
  <c r="L12" i="19"/>
  <c r="N12" i="19" s="1"/>
  <c r="L13" i="19"/>
  <c r="N13" i="19" s="1"/>
  <c r="L14" i="19"/>
  <c r="N14" i="19" s="1"/>
  <c r="L15" i="19"/>
  <c r="N15" i="19" s="1"/>
  <c r="L16" i="19"/>
  <c r="N16" i="19" s="1"/>
  <c r="L17" i="19"/>
  <c r="N17" i="19" s="1"/>
  <c r="L18" i="19"/>
  <c r="N18" i="19" s="1"/>
  <c r="L8" i="19"/>
  <c r="N8" i="19" s="1"/>
  <c r="N19" i="19" l="1"/>
  <c r="Q11" i="77"/>
  <c r="E18" i="44"/>
  <c r="N8" i="79" l="1"/>
  <c r="P8" i="79" s="1"/>
  <c r="N9" i="79"/>
  <c r="P9" i="79" s="1"/>
  <c r="N10" i="79"/>
  <c r="P10" i="79" s="1"/>
  <c r="N11" i="79"/>
  <c r="P11" i="79" s="1"/>
  <c r="N12" i="79"/>
  <c r="P12" i="79" s="1"/>
  <c r="N13" i="79"/>
  <c r="P13" i="79" s="1"/>
  <c r="N7" i="79"/>
  <c r="P7" i="79" s="1"/>
  <c r="O8" i="78"/>
  <c r="N8" i="75"/>
  <c r="P8" i="75" s="1"/>
  <c r="N9" i="75"/>
  <c r="P9" i="75" s="1"/>
  <c r="N10" i="75"/>
  <c r="P10" i="75" s="1"/>
  <c r="N11" i="75"/>
  <c r="P11" i="75" s="1"/>
  <c r="N12" i="75"/>
  <c r="P12" i="75" s="1"/>
  <c r="N13" i="75"/>
  <c r="P13" i="75" s="1"/>
  <c r="N14" i="75"/>
  <c r="P14" i="75" s="1"/>
  <c r="N15" i="75"/>
  <c r="P15" i="75" s="1"/>
  <c r="N16" i="75"/>
  <c r="P16" i="75" s="1"/>
  <c r="N17" i="75"/>
  <c r="P17" i="75" s="1"/>
  <c r="N18" i="75"/>
  <c r="P18" i="75" s="1"/>
  <c r="N19" i="75"/>
  <c r="P19" i="75" s="1"/>
  <c r="N20" i="75"/>
  <c r="P20" i="75" s="1"/>
  <c r="N7" i="75"/>
  <c r="P7" i="75" s="1"/>
  <c r="P10" i="74"/>
  <c r="R10" i="74" s="1"/>
  <c r="P11" i="74"/>
  <c r="R11" i="74" s="1"/>
  <c r="P12" i="74"/>
  <c r="R12" i="74" s="1"/>
  <c r="R18" i="74" s="1"/>
  <c r="P13" i="74"/>
  <c r="R13" i="74" s="1"/>
  <c r="P14" i="74"/>
  <c r="R14" i="74" s="1"/>
  <c r="P15" i="74"/>
  <c r="R15" i="74" s="1"/>
  <c r="P16" i="74"/>
  <c r="R16" i="74" s="1"/>
  <c r="P17" i="74"/>
  <c r="R17" i="74" s="1"/>
  <c r="P9" i="74"/>
  <c r="R9" i="74" s="1"/>
  <c r="P8" i="51"/>
  <c r="P9" i="51"/>
  <c r="P10" i="51"/>
  <c r="P11" i="51"/>
  <c r="P12" i="51"/>
  <c r="P13" i="51"/>
  <c r="P14" i="51"/>
  <c r="P15" i="51"/>
  <c r="P16" i="51"/>
  <c r="P17" i="51"/>
  <c r="P18" i="51"/>
  <c r="P19" i="51"/>
  <c r="P20" i="51"/>
  <c r="P21" i="51"/>
  <c r="P22" i="51"/>
  <c r="P23" i="51"/>
  <c r="P24" i="51"/>
  <c r="P25" i="51"/>
  <c r="P26" i="51"/>
  <c r="P27" i="51"/>
  <c r="P28" i="51"/>
  <c r="P29" i="51"/>
  <c r="P30" i="51"/>
  <c r="P31" i="51"/>
  <c r="P32" i="51"/>
  <c r="P33" i="51"/>
  <c r="P34" i="51"/>
  <c r="P35" i="51"/>
  <c r="P36" i="51"/>
  <c r="P37" i="51"/>
  <c r="P38" i="51"/>
  <c r="P39" i="51"/>
  <c r="P40" i="51"/>
  <c r="P41" i="51"/>
  <c r="P42" i="51"/>
  <c r="P43" i="51"/>
  <c r="P44" i="51"/>
  <c r="P45" i="51"/>
  <c r="P46" i="51"/>
  <c r="P47" i="51"/>
  <c r="P48" i="51"/>
  <c r="P49" i="51"/>
  <c r="P50" i="51"/>
  <c r="P51" i="51"/>
  <c r="P52" i="51"/>
  <c r="P53" i="51"/>
  <c r="P54" i="51"/>
  <c r="P55" i="51"/>
  <c r="P56" i="51"/>
  <c r="P57" i="51"/>
  <c r="P58" i="51"/>
  <c r="P59" i="51"/>
  <c r="P60" i="51"/>
  <c r="P61" i="51"/>
  <c r="P62" i="51"/>
  <c r="P63" i="51"/>
  <c r="P64" i="51"/>
  <c r="P65" i="51"/>
  <c r="P66" i="51"/>
  <c r="P67" i="51"/>
  <c r="P68" i="51"/>
  <c r="P69" i="51"/>
  <c r="P70" i="51"/>
  <c r="P71" i="51"/>
  <c r="P72" i="51"/>
  <c r="P73" i="51"/>
  <c r="P74" i="51"/>
  <c r="P75" i="51"/>
  <c r="P76" i="51"/>
  <c r="P77" i="51"/>
  <c r="P78" i="51"/>
  <c r="P79" i="51"/>
  <c r="P80" i="51"/>
  <c r="P81" i="51"/>
  <c r="P82" i="51"/>
  <c r="P83" i="51"/>
  <c r="P84" i="51"/>
  <c r="P85" i="51"/>
  <c r="P86" i="51"/>
  <c r="P87" i="51"/>
  <c r="P88" i="51"/>
  <c r="P89" i="51"/>
  <c r="P90" i="51"/>
  <c r="P91" i="51"/>
  <c r="P92" i="51"/>
  <c r="P93" i="51"/>
  <c r="P94" i="51"/>
  <c r="P95" i="51"/>
  <c r="P96" i="51"/>
  <c r="P97" i="51"/>
  <c r="P7" i="51"/>
  <c r="O9" i="47"/>
  <c r="Q9" i="47" s="1"/>
  <c r="O10" i="47"/>
  <c r="Q10" i="47" s="1"/>
  <c r="O11" i="47"/>
  <c r="Q11" i="47" s="1"/>
  <c r="O12" i="47"/>
  <c r="Q12" i="47" s="1"/>
  <c r="O13" i="47"/>
  <c r="Q13" i="47" s="1"/>
  <c r="O8" i="47"/>
  <c r="Q8" i="47" s="1"/>
  <c r="N8" i="45"/>
  <c r="P8" i="45" s="1"/>
  <c r="N9" i="45"/>
  <c r="P9" i="45" s="1"/>
  <c r="N10" i="45"/>
  <c r="P10" i="45" s="1"/>
  <c r="N11" i="45"/>
  <c r="P11" i="45" s="1"/>
  <c r="N12" i="45"/>
  <c r="P12" i="45" s="1"/>
  <c r="N13" i="45"/>
  <c r="P13" i="45" s="1"/>
  <c r="N14" i="45"/>
  <c r="P14" i="45" s="1"/>
  <c r="N15" i="45"/>
  <c r="P15" i="45" s="1"/>
  <c r="N16" i="45"/>
  <c r="P16" i="45" s="1"/>
  <c r="N17" i="45"/>
  <c r="P17" i="45" s="1"/>
  <c r="N18" i="45"/>
  <c r="P18" i="45" s="1"/>
  <c r="N19" i="45"/>
  <c r="P19" i="45" s="1"/>
  <c r="N20" i="45"/>
  <c r="P20" i="45" s="1"/>
  <c r="N21" i="45"/>
  <c r="P21" i="45" s="1"/>
  <c r="N22" i="45"/>
  <c r="P22" i="45" s="1"/>
  <c r="N23" i="45"/>
  <c r="P23" i="45" s="1"/>
  <c r="N24" i="45"/>
  <c r="P24" i="45" s="1"/>
  <c r="N25" i="45"/>
  <c r="P25" i="45" s="1"/>
  <c r="N26" i="45"/>
  <c r="P26" i="45" s="1"/>
  <c r="N27" i="45"/>
  <c r="P27" i="45" s="1"/>
  <c r="N28" i="45"/>
  <c r="P28" i="45" s="1"/>
  <c r="N29" i="45"/>
  <c r="P29" i="45" s="1"/>
  <c r="N30" i="45"/>
  <c r="P30" i="45" s="1"/>
  <c r="N31" i="45"/>
  <c r="P31" i="45" s="1"/>
  <c r="N32" i="45"/>
  <c r="P32" i="45" s="1"/>
  <c r="N33" i="45"/>
  <c r="P33" i="45" s="1"/>
  <c r="N34" i="45"/>
  <c r="P34" i="45" s="1"/>
  <c r="N35" i="45"/>
  <c r="P35" i="45" s="1"/>
  <c r="N36" i="45"/>
  <c r="P36" i="45" s="1"/>
  <c r="N37" i="45"/>
  <c r="P37" i="45" s="1"/>
  <c r="N38" i="45"/>
  <c r="P38" i="45" s="1"/>
  <c r="N39" i="45"/>
  <c r="P39" i="45" s="1"/>
  <c r="N40" i="45"/>
  <c r="P40" i="45" s="1"/>
  <c r="N41" i="45"/>
  <c r="P41" i="45" s="1"/>
  <c r="N42" i="45"/>
  <c r="P42" i="45" s="1"/>
  <c r="N43" i="45"/>
  <c r="P43" i="45" s="1"/>
  <c r="N44" i="45"/>
  <c r="P44" i="45" s="1"/>
  <c r="N45" i="45"/>
  <c r="P45" i="45" s="1"/>
  <c r="N46" i="45"/>
  <c r="P46" i="45" s="1"/>
  <c r="N47" i="45"/>
  <c r="P47" i="45" s="1"/>
  <c r="N48" i="45"/>
  <c r="P48" i="45" s="1"/>
  <c r="N49" i="45"/>
  <c r="P49" i="45" s="1"/>
  <c r="N50" i="45"/>
  <c r="P50" i="45" s="1"/>
  <c r="N51" i="45"/>
  <c r="P51" i="45" s="1"/>
  <c r="N52" i="45"/>
  <c r="P52" i="45" s="1"/>
  <c r="N53" i="45"/>
  <c r="P53" i="45" s="1"/>
  <c r="N54" i="45"/>
  <c r="P54" i="45" s="1"/>
  <c r="N55" i="45"/>
  <c r="P55" i="45" s="1"/>
  <c r="N56" i="45"/>
  <c r="P56" i="45" s="1"/>
  <c r="N57" i="45"/>
  <c r="P57" i="45" s="1"/>
  <c r="N58" i="45"/>
  <c r="P58" i="45" s="1"/>
  <c r="N59" i="45"/>
  <c r="P59" i="45" s="1"/>
  <c r="N60" i="45"/>
  <c r="P60" i="45" s="1"/>
  <c r="N61" i="45"/>
  <c r="P61" i="45" s="1"/>
  <c r="N7" i="45"/>
  <c r="P7" i="45" s="1"/>
  <c r="L8" i="31"/>
  <c r="N8" i="31" s="1"/>
  <c r="L9" i="31"/>
  <c r="N9" i="31" s="1"/>
  <c r="L10" i="31"/>
  <c r="N10" i="31" s="1"/>
  <c r="L11" i="31"/>
  <c r="N11" i="31" s="1"/>
  <c r="L12" i="31"/>
  <c r="N12" i="31" s="1"/>
  <c r="L13" i="31"/>
  <c r="N13" i="31" s="1"/>
  <c r="L14" i="31"/>
  <c r="N14" i="31" s="1"/>
  <c r="L15" i="31"/>
  <c r="N15" i="31" s="1"/>
  <c r="L16" i="31"/>
  <c r="N16" i="31" s="1"/>
  <c r="L17" i="31"/>
  <c r="N17" i="31" s="1"/>
  <c r="L18" i="31"/>
  <c r="N18" i="31" s="1"/>
  <c r="L19" i="31"/>
  <c r="N19" i="31" s="1"/>
  <c r="L20" i="31"/>
  <c r="N20" i="31" s="1"/>
  <c r="L21" i="31"/>
  <c r="N21" i="31" s="1"/>
  <c r="L22" i="31"/>
  <c r="N22" i="31" s="1"/>
  <c r="L23" i="31"/>
  <c r="N23" i="31" s="1"/>
  <c r="L24" i="31"/>
  <c r="N24" i="31" s="1"/>
  <c r="L25" i="31"/>
  <c r="N25" i="31" s="1"/>
  <c r="L26" i="31"/>
  <c r="N26" i="31" s="1"/>
  <c r="L27" i="31"/>
  <c r="N27" i="31" s="1"/>
  <c r="L28" i="31"/>
  <c r="N28" i="31" s="1"/>
  <c r="L29" i="31"/>
  <c r="N29" i="31" s="1"/>
  <c r="L30" i="31"/>
  <c r="N30" i="31" s="1"/>
  <c r="L31" i="31"/>
  <c r="N31" i="31" s="1"/>
  <c r="L32" i="31"/>
  <c r="N32" i="31" s="1"/>
  <c r="L33" i="31"/>
  <c r="N33" i="31" s="1"/>
  <c r="L34" i="31"/>
  <c r="N34" i="31" s="1"/>
  <c r="L35" i="31"/>
  <c r="N35" i="31" s="1"/>
  <c r="L36" i="31"/>
  <c r="N36" i="31" s="1"/>
  <c r="L37" i="31"/>
  <c r="N37" i="31" s="1"/>
  <c r="L38" i="31"/>
  <c r="N38" i="31" s="1"/>
  <c r="L39" i="31"/>
  <c r="N39" i="31" s="1"/>
  <c r="L40" i="31"/>
  <c r="N40" i="31" s="1"/>
  <c r="L41" i="31"/>
  <c r="N41" i="31" s="1"/>
  <c r="L42" i="31"/>
  <c r="N42" i="31" s="1"/>
  <c r="L43" i="31"/>
  <c r="N43" i="31" s="1"/>
  <c r="L44" i="31"/>
  <c r="N44" i="31" s="1"/>
  <c r="L45" i="31"/>
  <c r="N45" i="31" s="1"/>
  <c r="L46" i="31"/>
  <c r="N46" i="31" s="1"/>
  <c r="L47" i="31"/>
  <c r="N47" i="31" s="1"/>
  <c r="L48" i="31"/>
  <c r="N48" i="31" s="1"/>
  <c r="L49" i="31"/>
  <c r="N49" i="31" s="1"/>
  <c r="L50" i="31"/>
  <c r="N50" i="31" s="1"/>
  <c r="L51" i="31"/>
  <c r="N51" i="31" s="1"/>
  <c r="L52" i="31"/>
  <c r="N52" i="31" s="1"/>
  <c r="L53" i="31"/>
  <c r="N53" i="31" s="1"/>
  <c r="L54" i="31"/>
  <c r="N54" i="31" s="1"/>
  <c r="L55" i="31"/>
  <c r="N55" i="31" s="1"/>
  <c r="L56" i="31"/>
  <c r="N56" i="31" s="1"/>
  <c r="L57" i="31"/>
  <c r="N57" i="31" s="1"/>
  <c r="L58" i="31"/>
  <c r="N58" i="31" s="1"/>
  <c r="L59" i="31"/>
  <c r="N59" i="31" s="1"/>
  <c r="L60" i="31"/>
  <c r="N60" i="31" s="1"/>
  <c r="L61" i="31"/>
  <c r="N61" i="31" s="1"/>
  <c r="L62" i="31"/>
  <c r="N62" i="31" s="1"/>
  <c r="L63" i="31"/>
  <c r="N63" i="31" s="1"/>
  <c r="L64" i="31"/>
  <c r="N64" i="31" s="1"/>
  <c r="L65" i="31"/>
  <c r="N65" i="31" s="1"/>
  <c r="L66" i="31"/>
  <c r="N66" i="31" s="1"/>
  <c r="L67" i="31"/>
  <c r="N67" i="31" s="1"/>
  <c r="L68" i="31"/>
  <c r="N68" i="31" s="1"/>
  <c r="L69" i="31"/>
  <c r="N69" i="31" s="1"/>
  <c r="L70" i="31"/>
  <c r="N70" i="31" s="1"/>
  <c r="L71" i="31"/>
  <c r="N71" i="31" s="1"/>
  <c r="L72" i="31"/>
  <c r="N72" i="31" s="1"/>
  <c r="L73" i="31"/>
  <c r="N73" i="31" s="1"/>
  <c r="L74" i="31"/>
  <c r="N74" i="31" s="1"/>
  <c r="L75" i="31"/>
  <c r="N75" i="31" s="1"/>
  <c r="N8" i="29"/>
  <c r="P8" i="29" s="1"/>
  <c r="N9" i="29"/>
  <c r="P9" i="29" s="1"/>
  <c r="N10" i="29"/>
  <c r="P10" i="29" s="1"/>
  <c r="N11" i="29"/>
  <c r="P11" i="29" s="1"/>
  <c r="N12" i="29"/>
  <c r="P12" i="29" s="1"/>
  <c r="N13" i="29"/>
  <c r="P13" i="29" s="1"/>
  <c r="N14" i="29"/>
  <c r="P14" i="29" s="1"/>
  <c r="N15" i="29"/>
  <c r="P15" i="29" s="1"/>
  <c r="N16" i="29"/>
  <c r="P16" i="29" s="1"/>
  <c r="N17" i="29"/>
  <c r="P17" i="29" s="1"/>
  <c r="N18" i="29"/>
  <c r="P18" i="29" s="1"/>
  <c r="N19" i="29"/>
  <c r="P19" i="29" s="1"/>
  <c r="N20" i="29"/>
  <c r="P20" i="29" s="1"/>
  <c r="N21" i="29"/>
  <c r="P21" i="29" s="1"/>
  <c r="N22" i="29"/>
  <c r="P22" i="29" s="1"/>
  <c r="N23" i="29"/>
  <c r="P23" i="29" s="1"/>
  <c r="N24" i="29"/>
  <c r="P24" i="29" s="1"/>
  <c r="N25" i="29"/>
  <c r="P25" i="29" s="1"/>
  <c r="N26" i="29"/>
  <c r="P26" i="29" s="1"/>
  <c r="N27" i="29"/>
  <c r="P27" i="29" s="1"/>
  <c r="N28" i="29"/>
  <c r="P28" i="29" s="1"/>
  <c r="N29" i="29"/>
  <c r="P29" i="29" s="1"/>
  <c r="N30" i="29"/>
  <c r="P30" i="29" s="1"/>
  <c r="N31" i="29"/>
  <c r="P31" i="29" s="1"/>
  <c r="N32" i="29"/>
  <c r="P32" i="29" s="1"/>
  <c r="N33" i="29"/>
  <c r="P33" i="29" s="1"/>
  <c r="N34" i="29"/>
  <c r="P34" i="29" s="1"/>
  <c r="N35" i="29"/>
  <c r="P35" i="29" s="1"/>
  <c r="N36" i="29"/>
  <c r="P36" i="29" s="1"/>
  <c r="N37" i="29"/>
  <c r="P37" i="29" s="1"/>
  <c r="N38" i="29"/>
  <c r="P38" i="29" s="1"/>
  <c r="N39" i="29"/>
  <c r="P39" i="29" s="1"/>
  <c r="N40" i="29"/>
  <c r="P40" i="29" s="1"/>
  <c r="N41" i="29"/>
  <c r="P41" i="29" s="1"/>
  <c r="N42" i="29"/>
  <c r="P42" i="29" s="1"/>
  <c r="N43" i="29"/>
  <c r="P43" i="29" s="1"/>
  <c r="N44" i="29"/>
  <c r="P44" i="29" s="1"/>
  <c r="N45" i="29"/>
  <c r="P45" i="29" s="1"/>
  <c r="N46" i="29"/>
  <c r="P46" i="29" s="1"/>
  <c r="N47" i="29"/>
  <c r="P47" i="29" s="1"/>
  <c r="N48" i="29"/>
  <c r="P48" i="29" s="1"/>
  <c r="N49" i="29"/>
  <c r="P49" i="29" s="1"/>
  <c r="N50" i="29"/>
  <c r="P50" i="29" s="1"/>
  <c r="N51" i="29"/>
  <c r="P51" i="29" s="1"/>
  <c r="N52" i="29"/>
  <c r="P52" i="29" s="1"/>
  <c r="N53" i="29"/>
  <c r="P53" i="29" s="1"/>
  <c r="N54" i="29"/>
  <c r="P54" i="29" s="1"/>
  <c r="N55" i="29"/>
  <c r="P55" i="29" s="1"/>
  <c r="N56" i="29"/>
  <c r="P56" i="29" s="1"/>
  <c r="N57" i="29"/>
  <c r="P57" i="29" s="1"/>
  <c r="N58" i="29"/>
  <c r="P58" i="29" s="1"/>
  <c r="N59" i="29"/>
  <c r="P59" i="29" s="1"/>
  <c r="N60" i="29"/>
  <c r="P60" i="29" s="1"/>
  <c r="N61" i="29"/>
  <c r="P61" i="29" s="1"/>
  <c r="N62" i="29"/>
  <c r="P62" i="29" s="1"/>
  <c r="N63" i="29"/>
  <c r="P63" i="29" s="1"/>
  <c r="N64" i="29"/>
  <c r="P64" i="29" s="1"/>
  <c r="N65" i="29"/>
  <c r="P65" i="29" s="1"/>
  <c r="N66" i="29"/>
  <c r="P66" i="29" s="1"/>
  <c r="N67" i="29"/>
  <c r="P67" i="29" s="1"/>
  <c r="N68" i="29"/>
  <c r="P68" i="29" s="1"/>
  <c r="N69" i="29"/>
  <c r="P69" i="29" s="1"/>
  <c r="N70" i="29"/>
  <c r="P70" i="29" s="1"/>
  <c r="N71" i="29"/>
  <c r="P71" i="29" s="1"/>
  <c r="N72" i="29"/>
  <c r="P72" i="29" s="1"/>
  <c r="N73" i="29"/>
  <c r="P73" i="29" s="1"/>
  <c r="N74" i="29"/>
  <c r="P74" i="29" s="1"/>
  <c r="N75" i="29"/>
  <c r="P75" i="29" s="1"/>
  <c r="N76" i="29"/>
  <c r="P76" i="29" s="1"/>
  <c r="N77" i="29"/>
  <c r="P77" i="29" s="1"/>
  <c r="N78" i="29"/>
  <c r="P78" i="29" s="1"/>
  <c r="N79" i="29"/>
  <c r="P79" i="29" s="1"/>
  <c r="N80" i="29"/>
  <c r="P80" i="29" s="1"/>
  <c r="N81" i="29"/>
  <c r="P81" i="29" s="1"/>
  <c r="N82" i="29"/>
  <c r="P82" i="29" s="1"/>
  <c r="N83" i="29"/>
  <c r="P83" i="29" s="1"/>
  <c r="N84" i="29"/>
  <c r="P84" i="29" s="1"/>
  <c r="N85" i="29"/>
  <c r="P85" i="29" s="1"/>
  <c r="N86" i="29"/>
  <c r="P86" i="29" s="1"/>
  <c r="N87" i="29"/>
  <c r="P87" i="29" s="1"/>
  <c r="N88" i="29"/>
  <c r="P88" i="29" s="1"/>
  <c r="N89" i="29"/>
  <c r="P89" i="29" s="1"/>
  <c r="N90" i="29"/>
  <c r="P90" i="29" s="1"/>
  <c r="N91" i="29"/>
  <c r="P91" i="29" s="1"/>
  <c r="N92" i="29"/>
  <c r="P92" i="29" s="1"/>
  <c r="N93" i="29"/>
  <c r="P93" i="29" s="1"/>
  <c r="N94" i="29"/>
  <c r="P94" i="29" s="1"/>
  <c r="N95" i="29"/>
  <c r="P95" i="29" s="1"/>
  <c r="N96" i="29"/>
  <c r="P96" i="29" s="1"/>
  <c r="N97" i="29"/>
  <c r="P97" i="29" s="1"/>
  <c r="N98" i="29"/>
  <c r="P98" i="29" s="1"/>
  <c r="N7" i="29"/>
  <c r="P7" i="29" s="1"/>
  <c r="M9" i="25"/>
  <c r="O9" i="25" s="1"/>
  <c r="M10" i="25"/>
  <c r="O10" i="25" s="1"/>
  <c r="M11" i="25"/>
  <c r="O11" i="25" s="1"/>
  <c r="M12" i="25"/>
  <c r="O12" i="25" s="1"/>
  <c r="M13" i="25"/>
  <c r="O13" i="25" s="1"/>
  <c r="M14" i="25"/>
  <c r="O14" i="25" s="1"/>
  <c r="M15" i="25"/>
  <c r="O15" i="25" s="1"/>
  <c r="M16" i="25"/>
  <c r="O16" i="25" s="1"/>
  <c r="M17" i="25"/>
  <c r="O17" i="25" s="1"/>
  <c r="M18" i="25"/>
  <c r="O18" i="25" s="1"/>
  <c r="M19" i="25"/>
  <c r="O19" i="25" s="1"/>
  <c r="M20" i="25"/>
  <c r="O20" i="25" s="1"/>
  <c r="M21" i="25"/>
  <c r="O21" i="25" s="1"/>
  <c r="M22" i="25"/>
  <c r="O22" i="25" s="1"/>
  <c r="M23" i="25"/>
  <c r="O23" i="25" s="1"/>
  <c r="M24" i="25"/>
  <c r="O24" i="25" s="1"/>
  <c r="M25" i="25"/>
  <c r="O25" i="25" s="1"/>
  <c r="M26" i="25"/>
  <c r="O26" i="25" s="1"/>
  <c r="M27" i="25"/>
  <c r="O27" i="25" s="1"/>
  <c r="M28" i="25"/>
  <c r="O28" i="25" s="1"/>
  <c r="M29" i="25"/>
  <c r="O29" i="25" s="1"/>
  <c r="M30" i="25"/>
  <c r="O30" i="25" s="1"/>
  <c r="M31" i="25"/>
  <c r="O31" i="25" s="1"/>
  <c r="M32" i="25"/>
  <c r="O32" i="25" s="1"/>
  <c r="M33" i="25"/>
  <c r="O33" i="25" s="1"/>
  <c r="M34" i="25"/>
  <c r="O34" i="25" s="1"/>
  <c r="M35" i="25"/>
  <c r="O35" i="25" s="1"/>
  <c r="M36" i="25"/>
  <c r="O36" i="25" s="1"/>
  <c r="M37" i="25"/>
  <c r="O37" i="25" s="1"/>
  <c r="M38" i="25"/>
  <c r="O38" i="25" s="1"/>
  <c r="M39" i="25"/>
  <c r="O39" i="25" s="1"/>
  <c r="M40" i="25"/>
  <c r="O40" i="25" s="1"/>
  <c r="M41" i="25"/>
  <c r="O41" i="25" s="1"/>
  <c r="M42" i="25"/>
  <c r="O42" i="25" s="1"/>
  <c r="M43" i="25"/>
  <c r="O43" i="25" s="1"/>
  <c r="M44" i="25"/>
  <c r="O44" i="25" s="1"/>
  <c r="M45" i="25"/>
  <c r="O45" i="25" s="1"/>
  <c r="M46" i="25"/>
  <c r="O46" i="25" s="1"/>
  <c r="M47" i="25"/>
  <c r="O47" i="25" s="1"/>
  <c r="M48" i="25"/>
  <c r="O48" i="25" s="1"/>
  <c r="M49" i="25"/>
  <c r="O49" i="25" s="1"/>
  <c r="M50" i="25"/>
  <c r="O50" i="25" s="1"/>
  <c r="M51" i="25"/>
  <c r="O51" i="25" s="1"/>
  <c r="M52" i="25"/>
  <c r="O52" i="25" s="1"/>
  <c r="M53" i="25"/>
  <c r="O53" i="25" s="1"/>
  <c r="M54" i="25"/>
  <c r="O54" i="25" s="1"/>
  <c r="M55" i="25"/>
  <c r="O55" i="25" s="1"/>
  <c r="M56" i="25"/>
  <c r="O56" i="25" s="1"/>
  <c r="M57" i="25"/>
  <c r="O57" i="25" s="1"/>
  <c r="M58" i="25"/>
  <c r="O58" i="25" s="1"/>
  <c r="M59" i="25"/>
  <c r="O59" i="25" s="1"/>
  <c r="M60" i="25"/>
  <c r="O60" i="25" s="1"/>
  <c r="M61" i="25"/>
  <c r="O61" i="25" s="1"/>
  <c r="M62" i="25"/>
  <c r="O62" i="25" s="1"/>
  <c r="M63" i="25"/>
  <c r="O63" i="25" s="1"/>
  <c r="M64" i="25"/>
  <c r="O64" i="25" s="1"/>
  <c r="M65" i="25"/>
  <c r="O65" i="25" s="1"/>
  <c r="M66" i="25"/>
  <c r="O66" i="25" s="1"/>
  <c r="M67" i="25"/>
  <c r="O67" i="25" s="1"/>
  <c r="M68" i="25"/>
  <c r="O68" i="25" s="1"/>
  <c r="M69" i="25"/>
  <c r="O69" i="25" s="1"/>
  <c r="M70" i="25"/>
  <c r="O70" i="25" s="1"/>
  <c r="M71" i="25"/>
  <c r="O71" i="25" s="1"/>
  <c r="M72" i="25"/>
  <c r="O72" i="25" s="1"/>
  <c r="M73" i="25"/>
  <c r="O73" i="25" s="1"/>
  <c r="M74" i="25"/>
  <c r="O74" i="25" s="1"/>
  <c r="M75" i="25"/>
  <c r="O75" i="25" s="1"/>
  <c r="M76" i="25"/>
  <c r="O76" i="25" s="1"/>
  <c r="M77" i="25"/>
  <c r="O77" i="25" s="1"/>
  <c r="M78" i="25"/>
  <c r="O78" i="25" s="1"/>
  <c r="M79" i="25"/>
  <c r="O79" i="25" s="1"/>
  <c r="M80" i="25"/>
  <c r="O80" i="25" s="1"/>
  <c r="M81" i="25"/>
  <c r="O81" i="25" s="1"/>
  <c r="M82" i="25"/>
  <c r="O82" i="25" s="1"/>
  <c r="M83" i="25"/>
  <c r="O83" i="25" s="1"/>
  <c r="M84" i="25"/>
  <c r="O84" i="25" s="1"/>
  <c r="M85" i="25"/>
  <c r="O85" i="25" s="1"/>
  <c r="M86" i="25"/>
  <c r="O86" i="25" s="1"/>
  <c r="M87" i="25"/>
  <c r="O87" i="25" s="1"/>
  <c r="M88" i="25"/>
  <c r="O88" i="25" s="1"/>
  <c r="M89" i="25"/>
  <c r="O89" i="25" s="1"/>
  <c r="M90" i="25"/>
  <c r="O90" i="25" s="1"/>
  <c r="M91" i="25"/>
  <c r="O91" i="25" s="1"/>
  <c r="M92" i="25"/>
  <c r="O92" i="25" s="1"/>
  <c r="M93" i="25"/>
  <c r="O93" i="25" s="1"/>
  <c r="M94" i="25"/>
  <c r="O94" i="25" s="1"/>
  <c r="M95" i="25"/>
  <c r="O95" i="25" s="1"/>
  <c r="M96" i="25"/>
  <c r="O96" i="25" s="1"/>
  <c r="M97" i="25"/>
  <c r="O97" i="25" s="1"/>
  <c r="M98" i="25"/>
  <c r="O98" i="25" s="1"/>
  <c r="M99" i="25"/>
  <c r="O99" i="25" s="1"/>
  <c r="M100" i="25"/>
  <c r="O100" i="25" s="1"/>
  <c r="M101" i="25"/>
  <c r="O101" i="25" s="1"/>
  <c r="M102" i="25"/>
  <c r="O102" i="25" s="1"/>
  <c r="M103" i="25"/>
  <c r="O103" i="25" s="1"/>
  <c r="M104" i="25"/>
  <c r="O104" i="25" s="1"/>
  <c r="M105" i="25"/>
  <c r="O105" i="25" s="1"/>
  <c r="M106" i="25"/>
  <c r="O106" i="25" s="1"/>
  <c r="M107" i="25"/>
  <c r="O107" i="25" s="1"/>
  <c r="M108" i="25"/>
  <c r="O108" i="25" s="1"/>
  <c r="M109" i="25"/>
  <c r="O109" i="25" s="1"/>
  <c r="M110" i="25"/>
  <c r="O110" i="25" s="1"/>
  <c r="M111" i="25"/>
  <c r="O111" i="25" s="1"/>
  <c r="M112" i="25"/>
  <c r="O112" i="25" s="1"/>
  <c r="M113" i="25"/>
  <c r="O113" i="25" s="1"/>
  <c r="M114" i="25"/>
  <c r="O114" i="25" s="1"/>
  <c r="M115" i="25"/>
  <c r="O115" i="25" s="1"/>
  <c r="M116" i="25"/>
  <c r="O116" i="25" s="1"/>
  <c r="M117" i="25"/>
  <c r="O117" i="25" s="1"/>
  <c r="M118" i="25"/>
  <c r="O118" i="25" s="1"/>
  <c r="M119" i="25"/>
  <c r="O119" i="25" s="1"/>
  <c r="M120" i="25"/>
  <c r="O120" i="25" s="1"/>
  <c r="M121" i="25"/>
  <c r="O121" i="25" s="1"/>
  <c r="M122" i="25"/>
  <c r="O122" i="25" s="1"/>
  <c r="M123" i="25"/>
  <c r="O123" i="25" s="1"/>
  <c r="M124" i="25"/>
  <c r="O124" i="25" s="1"/>
  <c r="M125" i="25"/>
  <c r="O125" i="25" s="1"/>
  <c r="M126" i="25"/>
  <c r="O126" i="25" s="1"/>
  <c r="M127" i="25"/>
  <c r="O127" i="25" s="1"/>
  <c r="M128" i="25"/>
  <c r="O128" i="25" s="1"/>
  <c r="M129" i="25"/>
  <c r="O129" i="25" s="1"/>
  <c r="M130" i="25"/>
  <c r="O130" i="25" s="1"/>
  <c r="M131" i="25"/>
  <c r="O131" i="25" s="1"/>
  <c r="M132" i="25"/>
  <c r="O132" i="25" s="1"/>
  <c r="M133" i="25"/>
  <c r="O133" i="25" s="1"/>
  <c r="M134" i="25"/>
  <c r="O134" i="25" s="1"/>
  <c r="M135" i="25"/>
  <c r="O135" i="25" s="1"/>
  <c r="M136" i="25"/>
  <c r="O136" i="25" s="1"/>
  <c r="M137" i="25"/>
  <c r="O137" i="25" s="1"/>
  <c r="M138" i="25"/>
  <c r="O138" i="25" s="1"/>
  <c r="M139" i="25"/>
  <c r="O139" i="25" s="1"/>
  <c r="M140" i="25"/>
  <c r="O140" i="25" s="1"/>
  <c r="M141" i="25"/>
  <c r="O141" i="25" s="1"/>
  <c r="M142" i="25"/>
  <c r="O142" i="25" s="1"/>
  <c r="M143" i="25"/>
  <c r="O143" i="25" s="1"/>
  <c r="M144" i="25"/>
  <c r="O144" i="25" s="1"/>
  <c r="M145" i="25"/>
  <c r="O145" i="25" s="1"/>
  <c r="M146" i="25"/>
  <c r="O146" i="25" s="1"/>
  <c r="M147" i="25"/>
  <c r="O147" i="25" s="1"/>
  <c r="M148" i="25"/>
  <c r="O148" i="25" s="1"/>
  <c r="M149" i="25"/>
  <c r="O149" i="25" s="1"/>
  <c r="M150" i="25"/>
  <c r="O150" i="25" s="1"/>
  <c r="M151" i="25"/>
  <c r="O151" i="25" s="1"/>
  <c r="M152" i="25"/>
  <c r="O152" i="25" s="1"/>
  <c r="M153" i="25"/>
  <c r="O153" i="25" s="1"/>
  <c r="M154" i="25"/>
  <c r="O154" i="25" s="1"/>
  <c r="M155" i="25"/>
  <c r="O155" i="25" s="1"/>
  <c r="M156" i="25"/>
  <c r="O156" i="25" s="1"/>
  <c r="M157" i="25"/>
  <c r="O157" i="25" s="1"/>
  <c r="M158" i="25"/>
  <c r="O158" i="25" s="1"/>
  <c r="M159" i="25"/>
  <c r="O159" i="25" s="1"/>
  <c r="M160" i="25"/>
  <c r="O160" i="25" s="1"/>
  <c r="M161" i="25"/>
  <c r="O161" i="25" s="1"/>
  <c r="M162" i="25"/>
  <c r="O162" i="25" s="1"/>
  <c r="M163" i="25"/>
  <c r="O163" i="25" s="1"/>
  <c r="M164" i="25"/>
  <c r="O164" i="25" s="1"/>
  <c r="M165" i="25"/>
  <c r="O165" i="25" s="1"/>
  <c r="M166" i="25"/>
  <c r="O166" i="25" s="1"/>
  <c r="M167" i="25"/>
  <c r="O167" i="25" s="1"/>
  <c r="M168" i="25"/>
  <c r="O168" i="25" s="1"/>
  <c r="M169" i="25"/>
  <c r="O169" i="25" s="1"/>
  <c r="M170" i="25"/>
  <c r="O170" i="25" s="1"/>
  <c r="M171" i="25"/>
  <c r="O171" i="25" s="1"/>
  <c r="M172" i="25"/>
  <c r="O172" i="25" s="1"/>
  <c r="M8" i="25"/>
  <c r="O8" i="25" s="1"/>
  <c r="T8" i="52"/>
  <c r="T9" i="52"/>
  <c r="T10"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7" i="52"/>
  <c r="P98" i="51" l="1"/>
  <c r="P62" i="45"/>
  <c r="O173" i="25"/>
  <c r="P99" i="29"/>
  <c r="Q14" i="47"/>
  <c r="N76" i="31"/>
  <c r="T36" i="52"/>
  <c r="R10" i="8"/>
  <c r="R13" i="8"/>
  <c r="R14" i="8"/>
  <c r="R16" i="8"/>
  <c r="R21" i="8"/>
  <c r="R22" i="8"/>
  <c r="R25" i="8"/>
  <c r="R26" i="8"/>
  <c r="R28" i="8"/>
  <c r="R31" i="8"/>
  <c r="R33" i="8"/>
  <c r="R37" i="8"/>
  <c r="R38" i="8"/>
  <c r="R40" i="8"/>
  <c r="R43" i="8"/>
  <c r="T9" i="36"/>
  <c r="T10" i="36"/>
  <c r="T11" i="36"/>
  <c r="T12" i="36"/>
  <c r="T13" i="36"/>
  <c r="T14" i="36"/>
  <c r="T15" i="36"/>
  <c r="T16" i="36"/>
  <c r="T17" i="36"/>
  <c r="T18" i="36"/>
  <c r="T19" i="36"/>
  <c r="T20" i="36"/>
  <c r="T21" i="36"/>
  <c r="T22" i="36"/>
  <c r="T23" i="36"/>
  <c r="T24" i="36"/>
  <c r="T25" i="36"/>
  <c r="T26" i="36"/>
  <c r="T27" i="36"/>
  <c r="T28" i="36"/>
  <c r="T29" i="36"/>
  <c r="T30" i="36"/>
  <c r="T31" i="36"/>
  <c r="T32" i="36"/>
  <c r="T33" i="36"/>
  <c r="T34" i="36"/>
  <c r="T35" i="36"/>
  <c r="T36" i="36"/>
  <c r="T37" i="36"/>
  <c r="T38" i="36"/>
  <c r="T39" i="36"/>
  <c r="T40" i="36"/>
  <c r="T41" i="36"/>
  <c r="T42" i="36"/>
  <c r="T43" i="36"/>
  <c r="T44" i="36"/>
  <c r="T45" i="36"/>
  <c r="T46" i="36"/>
  <c r="T47" i="36"/>
  <c r="T48" i="36"/>
  <c r="T49" i="36"/>
  <c r="T50" i="36"/>
  <c r="T51" i="36"/>
  <c r="T52" i="36"/>
  <c r="T53" i="36"/>
  <c r="T54" i="36"/>
  <c r="T55" i="36"/>
  <c r="T56" i="36"/>
  <c r="T57" i="36"/>
  <c r="T58" i="36"/>
  <c r="T59" i="36"/>
  <c r="T60" i="36"/>
  <c r="T61" i="36"/>
  <c r="T62" i="36"/>
  <c r="T63" i="36"/>
  <c r="T64" i="36"/>
  <c r="T65" i="36"/>
  <c r="T66" i="36"/>
  <c r="T67" i="36"/>
  <c r="T68" i="36"/>
  <c r="T69" i="36"/>
  <c r="T70" i="36"/>
  <c r="T71" i="36"/>
  <c r="T72" i="36"/>
  <c r="T73" i="36"/>
  <c r="T74" i="36"/>
  <c r="T75" i="36"/>
  <c r="T76" i="36"/>
  <c r="T77" i="36"/>
  <c r="T78" i="36"/>
  <c r="T79" i="36"/>
  <c r="T80" i="36"/>
  <c r="T81" i="36"/>
  <c r="T82" i="36"/>
  <c r="T83" i="36"/>
  <c r="T84" i="36"/>
  <c r="T85" i="36"/>
  <c r="T86" i="36"/>
  <c r="T87" i="36"/>
  <c r="T88" i="36"/>
  <c r="T89" i="36"/>
  <c r="T90" i="36"/>
  <c r="T91" i="36"/>
  <c r="T92" i="36"/>
  <c r="T93" i="36"/>
  <c r="T8" i="36"/>
  <c r="R9" i="35"/>
  <c r="T9" i="35" s="1"/>
  <c r="R10" i="35"/>
  <c r="T10" i="35" s="1"/>
  <c r="R11" i="35"/>
  <c r="T11" i="35" s="1"/>
  <c r="R12" i="35"/>
  <c r="T12" i="35" s="1"/>
  <c r="R13" i="35"/>
  <c r="T13" i="35" s="1"/>
  <c r="R14" i="35"/>
  <c r="T14" i="35" s="1"/>
  <c r="R15" i="35"/>
  <c r="T15" i="35" s="1"/>
  <c r="R16" i="35"/>
  <c r="T16" i="35" s="1"/>
  <c r="R17" i="35"/>
  <c r="T17" i="35" s="1"/>
  <c r="R18" i="35"/>
  <c r="T18" i="35" s="1"/>
  <c r="R19" i="35"/>
  <c r="T19" i="35" s="1"/>
  <c r="R20" i="35"/>
  <c r="T20" i="35" s="1"/>
  <c r="R21" i="35"/>
  <c r="T21" i="35" s="1"/>
  <c r="R22" i="35"/>
  <c r="T22" i="35" s="1"/>
  <c r="R23" i="35"/>
  <c r="T23" i="35" s="1"/>
  <c r="R24" i="35"/>
  <c r="T24" i="35" s="1"/>
  <c r="R25" i="35"/>
  <c r="T25" i="35" s="1"/>
  <c r="R26" i="35"/>
  <c r="T26" i="35" s="1"/>
  <c r="R27" i="35"/>
  <c r="T27" i="35" s="1"/>
  <c r="R28" i="35"/>
  <c r="T28" i="35" s="1"/>
  <c r="R29" i="35"/>
  <c r="T29" i="35" s="1"/>
  <c r="R30" i="35"/>
  <c r="T30" i="35" s="1"/>
  <c r="R31" i="35"/>
  <c r="T31" i="35" s="1"/>
  <c r="R32" i="35"/>
  <c r="T32" i="35" s="1"/>
  <c r="R33" i="35"/>
  <c r="T33" i="35" s="1"/>
  <c r="R34" i="35"/>
  <c r="T34" i="35" s="1"/>
  <c r="R35" i="35"/>
  <c r="T35" i="35" s="1"/>
  <c r="R36" i="35"/>
  <c r="T36" i="35" s="1"/>
  <c r="R37" i="35"/>
  <c r="T37" i="35" s="1"/>
  <c r="R38" i="35"/>
  <c r="T38" i="35" s="1"/>
  <c r="R39" i="35"/>
  <c r="T39" i="35" s="1"/>
  <c r="R40" i="35"/>
  <c r="T40" i="35" s="1"/>
  <c r="R41" i="35"/>
  <c r="T41" i="35" s="1"/>
  <c r="R42" i="35"/>
  <c r="T42" i="35" s="1"/>
  <c r="R43" i="35"/>
  <c r="T43" i="35" s="1"/>
  <c r="R44" i="35"/>
  <c r="T44" i="35" s="1"/>
  <c r="R45" i="35"/>
  <c r="T45" i="35" s="1"/>
  <c r="R46" i="35"/>
  <c r="T46" i="35" s="1"/>
  <c r="R47" i="35"/>
  <c r="T47" i="35" s="1"/>
  <c r="R48" i="35"/>
  <c r="T48" i="35" s="1"/>
  <c r="R49" i="35"/>
  <c r="T49" i="35" s="1"/>
  <c r="R50" i="35"/>
  <c r="T50" i="35" s="1"/>
  <c r="R51" i="35"/>
  <c r="T51" i="35" s="1"/>
  <c r="R52" i="35"/>
  <c r="T52" i="35" s="1"/>
  <c r="R53" i="35"/>
  <c r="T53" i="35" s="1"/>
  <c r="R54" i="35"/>
  <c r="T54" i="35" s="1"/>
  <c r="R55" i="35"/>
  <c r="T55" i="35" s="1"/>
  <c r="R56" i="35"/>
  <c r="T56" i="35" s="1"/>
  <c r="R57" i="35"/>
  <c r="T57" i="35" s="1"/>
  <c r="R58" i="35"/>
  <c r="T58" i="35" s="1"/>
  <c r="R59" i="35"/>
  <c r="T59" i="35" s="1"/>
  <c r="R60" i="35"/>
  <c r="T60" i="35" s="1"/>
  <c r="R61" i="35"/>
  <c r="T61" i="35" s="1"/>
  <c r="R62" i="35"/>
  <c r="T62" i="35" s="1"/>
  <c r="R63" i="35"/>
  <c r="T63" i="35" s="1"/>
  <c r="R64" i="35"/>
  <c r="T64" i="35" s="1"/>
  <c r="R65" i="35"/>
  <c r="T65" i="35" s="1"/>
  <c r="R66" i="35"/>
  <c r="T66" i="35" s="1"/>
  <c r="R67" i="35"/>
  <c r="T67" i="35" s="1"/>
  <c r="R68" i="35"/>
  <c r="T68" i="35" s="1"/>
  <c r="R69" i="35"/>
  <c r="T69" i="35" s="1"/>
  <c r="R70" i="35"/>
  <c r="T70" i="35" s="1"/>
  <c r="R71" i="35"/>
  <c r="T71" i="35" s="1"/>
  <c r="R72" i="35"/>
  <c r="T72" i="35" s="1"/>
  <c r="R73" i="35"/>
  <c r="T73" i="35" s="1"/>
  <c r="R74" i="35"/>
  <c r="T74" i="35" s="1"/>
  <c r="R75" i="35"/>
  <c r="T75" i="35" s="1"/>
  <c r="R76" i="35"/>
  <c r="T76" i="35" s="1"/>
  <c r="R77" i="35"/>
  <c r="T77" i="35" s="1"/>
  <c r="R78" i="35"/>
  <c r="T78" i="35" s="1"/>
  <c r="R79" i="35"/>
  <c r="T79" i="35" s="1"/>
  <c r="R80" i="35"/>
  <c r="T80" i="35" s="1"/>
  <c r="R81" i="35"/>
  <c r="T81" i="35" s="1"/>
  <c r="R82" i="35"/>
  <c r="T82" i="35" s="1"/>
  <c r="R83" i="35"/>
  <c r="T83" i="35" s="1"/>
  <c r="R84" i="35"/>
  <c r="T84" i="35" s="1"/>
  <c r="R85" i="35"/>
  <c r="T85" i="35" s="1"/>
  <c r="R86" i="35"/>
  <c r="T86" i="35" s="1"/>
  <c r="R87" i="35"/>
  <c r="T87" i="35" s="1"/>
  <c r="R88" i="35"/>
  <c r="T88" i="35" s="1"/>
  <c r="R89" i="35"/>
  <c r="T89" i="35" s="1"/>
  <c r="R90" i="35"/>
  <c r="T90" i="35" s="1"/>
  <c r="R91" i="35"/>
  <c r="T91" i="35" s="1"/>
  <c r="R92" i="35"/>
  <c r="T92" i="35" s="1"/>
  <c r="R93" i="35"/>
  <c r="T93" i="35" s="1"/>
  <c r="R94" i="35"/>
  <c r="T94" i="35" s="1"/>
  <c r="R95" i="35"/>
  <c r="T95" i="35" s="1"/>
  <c r="R96" i="35"/>
  <c r="T96" i="35" s="1"/>
  <c r="R97" i="35"/>
  <c r="T97" i="35" s="1"/>
  <c r="R98" i="35"/>
  <c r="T98" i="35" s="1"/>
  <c r="R99" i="35"/>
  <c r="T99" i="35" s="1"/>
  <c r="R100" i="35"/>
  <c r="T100" i="35" s="1"/>
  <c r="R101" i="35"/>
  <c r="T101" i="35" s="1"/>
  <c r="R102" i="35"/>
  <c r="T102" i="35" s="1"/>
  <c r="R103" i="35"/>
  <c r="T103" i="35" s="1"/>
  <c r="R104" i="35"/>
  <c r="T104" i="35" s="1"/>
  <c r="R105" i="35"/>
  <c r="T105" i="35" s="1"/>
  <c r="R106" i="35"/>
  <c r="T106" i="35" s="1"/>
  <c r="R107" i="35"/>
  <c r="T107" i="35" s="1"/>
  <c r="R108" i="35"/>
  <c r="T108" i="35" s="1"/>
  <c r="R109" i="35"/>
  <c r="T109" i="35" s="1"/>
  <c r="R110" i="35"/>
  <c r="T110" i="35" s="1"/>
  <c r="R111" i="35"/>
  <c r="T111" i="35" s="1"/>
  <c r="R112" i="35"/>
  <c r="T112" i="35" s="1"/>
  <c r="R113" i="35"/>
  <c r="T113" i="35" s="1"/>
  <c r="R114" i="35"/>
  <c r="T114" i="35" s="1"/>
  <c r="R115" i="35"/>
  <c r="T115" i="35" s="1"/>
  <c r="R116" i="35"/>
  <c r="T116" i="35" s="1"/>
  <c r="R8" i="35"/>
  <c r="T8" i="35" s="1"/>
  <c r="K8" i="30"/>
  <c r="M8" i="30" s="1"/>
  <c r="K9" i="30"/>
  <c r="M9" i="30" s="1"/>
  <c r="K10" i="30"/>
  <c r="M10" i="30" s="1"/>
  <c r="K11" i="30"/>
  <c r="M11" i="30" s="1"/>
  <c r="K12" i="30"/>
  <c r="M12" i="30" s="1"/>
  <c r="K13" i="30"/>
  <c r="M13" i="30" s="1"/>
  <c r="K14" i="30"/>
  <c r="M14" i="30" s="1"/>
  <c r="K15" i="30"/>
  <c r="M15" i="30" s="1"/>
  <c r="K16" i="30"/>
  <c r="M16" i="30" s="1"/>
  <c r="K17" i="30"/>
  <c r="M17" i="30" s="1"/>
  <c r="K18" i="30"/>
  <c r="M18" i="30" s="1"/>
  <c r="K19" i="30"/>
  <c r="M19" i="30" s="1"/>
  <c r="K20" i="30"/>
  <c r="M20" i="30" s="1"/>
  <c r="K21" i="30"/>
  <c r="M21" i="30" s="1"/>
  <c r="K22" i="30"/>
  <c r="M22" i="30" s="1"/>
  <c r="K23" i="30"/>
  <c r="M23" i="30" s="1"/>
  <c r="K24" i="30"/>
  <c r="M24" i="30" s="1"/>
  <c r="K25" i="30"/>
  <c r="M25" i="30" s="1"/>
  <c r="K26" i="30"/>
  <c r="M26" i="30" s="1"/>
  <c r="K27" i="30"/>
  <c r="M27" i="30" s="1"/>
  <c r="K28" i="30"/>
  <c r="M28" i="30" s="1"/>
  <c r="K29" i="30"/>
  <c r="M29" i="30" s="1"/>
  <c r="K30" i="30"/>
  <c r="M30" i="30" s="1"/>
  <c r="K7" i="30"/>
  <c r="M7" i="30" s="1"/>
  <c r="R12" i="8"/>
  <c r="R18" i="8"/>
  <c r="R19" i="8"/>
  <c r="R23" i="8"/>
  <c r="R24" i="8"/>
  <c r="R30" i="8"/>
  <c r="R34" i="8"/>
  <c r="R35" i="8"/>
  <c r="R36" i="8"/>
  <c r="R42" i="8"/>
  <c r="R46" i="8"/>
  <c r="R11" i="8"/>
  <c r="R15" i="8"/>
  <c r="R17" i="8"/>
  <c r="R20" i="8"/>
  <c r="R27" i="8"/>
  <c r="R29" i="8"/>
  <c r="R32" i="8"/>
  <c r="R39" i="8"/>
  <c r="R41" i="8"/>
  <c r="R44" i="8"/>
  <c r="R45" i="8"/>
  <c r="R9" i="8"/>
  <c r="T117" i="35" l="1"/>
  <c r="M31" i="30"/>
  <c r="T94" i="36"/>
  <c r="R47" i="8"/>
</calcChain>
</file>

<file path=xl/sharedStrings.xml><?xml version="1.0" encoding="utf-8"?>
<sst xmlns="http://schemas.openxmlformats.org/spreadsheetml/2006/main" count="7850" uniqueCount="3749">
  <si>
    <t>PREFEITURA MUNICIPAL DE SIDROLÂNDIA</t>
  </si>
  <si>
    <t>ESTADO DO MATO GROSSO DO SUL</t>
  </si>
  <si>
    <t>CNPJ/MF: 03.501.574/0001-31</t>
  </si>
  <si>
    <t>LOTE</t>
  </si>
  <si>
    <t>CÓDIGO</t>
  </si>
  <si>
    <t>ESPECIFICAÇÃO</t>
  </si>
  <si>
    <t>UND</t>
  </si>
  <si>
    <t>Und</t>
  </si>
  <si>
    <t> 05</t>
  </si>
  <si>
    <t> 02</t>
  </si>
  <si>
    <t> 10</t>
  </si>
  <si>
    <t> 04</t>
  </si>
  <si>
    <t>CARNES, BEBIDAS LACTEAS, EMBUTIDOS E PÃES</t>
  </si>
  <si>
    <t>Item</t>
  </si>
  <si>
    <t>Código</t>
  </si>
  <si>
    <t>Especificação</t>
  </si>
  <si>
    <t>KG</t>
  </si>
  <si>
    <t> 30</t>
  </si>
  <si>
    <t> 08</t>
  </si>
  <si>
    <t>und</t>
  </si>
  <si>
    <t>UN</t>
  </si>
  <si>
    <t>UM</t>
  </si>
  <si>
    <t>kg</t>
  </si>
  <si>
    <t> 12</t>
  </si>
  <si>
    <t>PÇ</t>
  </si>
  <si>
    <t>Un</t>
  </si>
  <si>
    <t xml:space="preserve">     PREFEITURA MUNICIPAL DE SIDROLÂNDIA</t>
  </si>
  <si>
    <t xml:space="preserve">    ESTADO DO MATO GROSSO DO SUL</t>
  </si>
  <si>
    <t xml:space="preserve">   CNPJ/MF: 03.501.574/0001-31</t>
  </si>
  <si>
    <t>CESTA BÁSICA</t>
  </si>
  <si>
    <t>Descrição dos Produtos</t>
  </si>
  <si>
    <t>Unid.</t>
  </si>
  <si>
    <t>PCT</t>
  </si>
  <si>
    <t>COFFE BREAK</t>
  </si>
  <si>
    <t> 24</t>
  </si>
  <si>
    <t>CBUQ</t>
  </si>
  <si>
    <t>DESCRIÇÃO/ ESPECIFICAÇÃO</t>
  </si>
  <si>
    <t>Concreto Betuminoso Usinado a Quente (CBUQ).</t>
  </si>
  <si>
    <t>TON</t>
  </si>
  <si>
    <t xml:space="preserve">EMULSAO ASFALTICA RL 1C </t>
  </si>
  <si>
    <t>COMPUTADORES E NOTEBOOKS</t>
  </si>
  <si>
    <t>ITEM</t>
  </si>
  <si>
    <t> 03</t>
  </si>
  <si>
    <t>MONITOR LCD 21.5 POLEGADAS</t>
  </si>
  <si>
    <t>DEDETIZAÇÃO</t>
  </si>
  <si>
    <t>SERVIÇOS</t>
  </si>
  <si>
    <t>Dedetização, Desratização e Descupinização.</t>
  </si>
  <si>
    <t>m2</t>
  </si>
  <si>
    <t>DESCARTÁVEIS E OUTROS</t>
  </si>
  <si>
    <t>ROLO</t>
  </si>
  <si>
    <t> 06</t>
  </si>
  <si>
    <t> 11</t>
  </si>
  <si>
    <t>PAR</t>
  </si>
  <si>
    <t> 13</t>
  </si>
  <si>
    <t> 14</t>
  </si>
  <si>
    <t> 15</t>
  </si>
  <si>
    <t> 16</t>
  </si>
  <si>
    <t> 17</t>
  </si>
  <si>
    <t> 18</t>
  </si>
  <si>
    <t> 19</t>
  </si>
  <si>
    <t> 20</t>
  </si>
  <si>
    <t> 21</t>
  </si>
  <si>
    <t> 22</t>
  </si>
  <si>
    <t>MAÇO</t>
  </si>
  <si>
    <t> 23</t>
  </si>
  <si>
    <t> 25</t>
  </si>
  <si>
    <t> 26</t>
  </si>
  <si>
    <t> 27</t>
  </si>
  <si>
    <t> 28</t>
  </si>
  <si>
    <t> 29</t>
  </si>
  <si>
    <t> 31</t>
  </si>
  <si>
    <t> 32</t>
  </si>
  <si>
    <t> 33</t>
  </si>
  <si>
    <t> 34</t>
  </si>
  <si>
    <t> 35</t>
  </si>
  <si>
    <t> 36</t>
  </si>
  <si>
    <t> 37</t>
  </si>
  <si>
    <t>ELETRODOMESTICOS</t>
  </si>
  <si>
    <t>EPI's</t>
  </si>
  <si>
    <t>Descrição</t>
  </si>
  <si>
    <t>FÓRMULAS LÁCTEAS</t>
  </si>
  <si>
    <t>UNID.</t>
  </si>
  <si>
    <t>LITRO</t>
  </si>
  <si>
    <t>LATA</t>
  </si>
  <si>
    <t>FRALDAS</t>
  </si>
  <si>
    <t>Descrição do Produto</t>
  </si>
  <si>
    <t>Un.</t>
  </si>
  <si>
    <t>GÁS DE COZINHA</t>
  </si>
  <si>
    <t> 01</t>
  </si>
  <si>
    <t xml:space="preserve">GENEROS ALIMENTICIOS NÃO PERECIVEIS </t>
  </si>
  <si>
    <t>CX</t>
  </si>
  <si>
    <t>POTE</t>
  </si>
  <si>
    <t> 40</t>
  </si>
  <si>
    <t>Um</t>
  </si>
  <si>
    <t>HORTIFRUTI</t>
  </si>
  <si>
    <t>QTD</t>
  </si>
  <si>
    <t>ABACATE de boa qualidade, peso médio por unidade de 500g. Fruta com casca lisa, verde in natura, apresentando grau de maturação que suporte a manipulação, o transporte e a conservação em condições adequadas para o consumo não deverá apresentar danos de origem física, mecânica ou biológica que afete a sua aparência; a polpa deverá se apresentar intacta e firme. Variação total entre maior e menor fruto de até 15%.</t>
  </si>
  <si>
    <t>ABÓBORA CABOTIÃ, de primeira qualidade, in natura,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</si>
  <si>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ACELGA, de primeira qualidade, in natura, e coloração uniforme, bem desenvolvida, tenra, livre de folhas externas danificadas.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</si>
  <si>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ALHO GRAÚDO, in natura, de primeira qualidade, sem réstia, sem casca, bulbo inteiriço, firme e intacto, sem lesões, perfurações e cortes, tamanho e coloração uniformes, sem sujidades, parasitas e larvas, com identificação do produto.</t>
  </si>
  <si>
    <t>BATATA INGLESA.  Primeira qualidade in natura, tamanho e coloração uniforme, polpa firme, livre de sujidades, parasitas, larvas, mofos e resíduos de fertilizantes. Deverá estar em perfeito estado para consumo, sem defeitos graves como podridão, amassado, murcho, deformado, descolorado, queimado do sol ou por refrigeração, com manchas ou rachaduras, injúrias por pragas ou doenças e brotos. O produto deve ser acondicionado em embalagem apropriada.</t>
  </si>
  <si>
    <t>BERINJELA Tamanho médio, com cor e cheiro característicos, casca integra, sem rachadura, sinais de apodrecimento ou sujidades</t>
  </si>
  <si>
    <t>BETERRABA tipo de mesa, de primeira qualidade in natura,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 do em embalagem apropriada.</t>
  </si>
  <si>
    <t>BRÓCOLIS JAPONÊS de primeira qualidade, in natura, tamanho e coloração uniforme, peso médio de 1,2 kg,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</si>
  <si>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COUVE FLOR, de primeira qualidade, in natura, tamanho e coloração uniforme, peso médio de 1,2 kg,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 condicionado em embalagem apropriada.</t>
  </si>
  <si>
    <t>COUVE FOLHA em maço com 12 folhas, de primeira qualidade, in natura, e coloração uniforme, bem desenvolvida, tenra, livre de folhas externas danificadas.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</si>
  <si>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LARANJA PERA de primeira qualidade, in natura,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</si>
  <si>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MAÇÃ vermelha de 1ª qualidade, grau médio de amadurecimento. Unidades de tamanho médio, limpas, sem machucados, danos físicos ou mecânicos oriundos do manuseio e transporte. Deverá estar em perfeito estado para consumo, sem defeitos graves como podridão, amassado, murcho, de formado, descolorado, queimado do sol ou por refrigeração, com manchas ou rachaduras, injúrias por pragas ou doenças. O produto deve ser acondicionado em embalagem apropriada.</t>
  </si>
  <si>
    <t>MAMÃO FORMOSA, de primeira qualidade, in natura,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</si>
  <si>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MELANCIA, de primeira qualidade, in natura,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t>
  </si>
  <si>
    <t>MELÃO AMARELO, de primeira qualidade, apresentando grau de maturação, tal que lhe permita suportar a manipulação, o transporte e a conservação em condições adequadas para o consumo, com ausência de sujidades, parasitas e larvas.</t>
  </si>
  <si>
    <t>OVO DE GALINHA Branco, tipo A (grande), deve apresentar casca áspera, abaulada no centro, porosa, fosca, seca e limpa, não deve conter rachaduras, acondicionado em embalagem original de fábrica, cartela c/ 12 (doze) ovos, contendo externamente especificação do produto, informações do fabricante, data de fabricação e prazo de validade. O produto deverá ter registro no Ministério da Agricultura e/ou Ministério da Saúde.</t>
  </si>
  <si>
    <t>PEPINO tipo comum, de primeira qualidade, in natura,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t>
  </si>
  <si>
    <t>PÊRA, tamanho e coloração uniforme, devendo ser bem desenvolvida e madura, com polpa firme e intacta, sem danos físicos e mecânicos oriundos do manuseio e transporte. Peso aproximado de 200g por unidade. Deverá apresentar grau de maturação tal que permita suportar a manipulação, o transporte e a conservação em condições adequadas para o consumo imediato e imediato. Com ausência de sujidades, parasitas e larvas.</t>
  </si>
  <si>
    <t>REPOLHO ROXO de primeira qualidade, in natura, e coloração uniforme, bem desenvolvida, tenra, livre de folhas externas danificadas.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</si>
  <si>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REPOLHO VERDE, de primeira qualidade, in natura, e coloração uniforme, bem desenvolvida, tenra, livre de folhas externas danificadas.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</si>
  <si>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RÚCULA MAÇO Em maço com cor verde escuro, sem sujidades, partes murchas, amareladas ou ressecadas.</t>
  </si>
  <si>
    <t>SALSINHA – MAÇO C/500GR Salsinha, em maço de 500g, de primeira qualidade, in natura,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</si>
  <si>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TOMATE SALADA Tomate, tipo rasteiro/salada, de primeira qualidade, in natura, tamanho e coloração uniforme, polpa firme, livre de sujidades, parasitas, larvas, mofo 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</si>
  <si>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HOSPEDAGEM SIDROLÂNDIA</t>
  </si>
  <si>
    <t> 48</t>
  </si>
  <si>
    <t>PRODUTO</t>
  </si>
  <si>
    <t>KIT BEBÊ</t>
  </si>
  <si>
    <t xml:space="preserve">GERADOR COM CAPACIDADE DE 180 KVA PEQUENO PORTE </t>
  </si>
  <si>
    <t>Diária</t>
  </si>
  <si>
    <t> 60</t>
  </si>
  <si>
    <t> 80</t>
  </si>
  <si>
    <t>LOCAÇÃO DE GRADE DE CONTENÇÃO</t>
  </si>
  <si>
    <t>MTS</t>
  </si>
  <si>
    <t>ESTRUTURA PARA EVENTOS</t>
  </si>
  <si>
    <t>LOCAÇÃO DE BANHEIROS QUÍMICOS</t>
  </si>
  <si>
    <t>DESCRIÇÃO</t>
  </si>
  <si>
    <t>LOCAÇÃO MESAS E CADEIRAS</t>
  </si>
  <si>
    <t>Unidade</t>
  </si>
  <si>
    <t>LOCAÇÃO DE MESA EMPILHÁVEL 70 CM X 70 CM</t>
  </si>
  <si>
    <t>LOCAÇÃO DE CADEIRA PLÁSTICA, SEM BRAÇO</t>
  </si>
  <si>
    <t>Lote</t>
  </si>
  <si>
    <t>Produto</t>
  </si>
  <si>
    <t xml:space="preserve"> Mat. Esportivos Eventos</t>
  </si>
  <si>
    <t>KIT</t>
  </si>
  <si>
    <t>FRASC</t>
  </si>
  <si>
    <t>MATERIAIS DE CONSTRUÇÃO E FERRAMENTAS</t>
  </si>
  <si>
    <t>M3</t>
  </si>
  <si>
    <t>SC</t>
  </si>
  <si>
    <t>BARRA</t>
  </si>
  <si>
    <t>M²</t>
  </si>
  <si>
    <t>CARTÃO DE MEMÓRIA SD DE 32GB, CLASSE 10.</t>
  </si>
  <si>
    <t>CARTÃO DE MEMÓRIA SD DE 64GB, CLASSE 10.</t>
  </si>
  <si>
    <t>FONTE POE UBIQUITI ORIGINAL POE-24-12W 0.5A 100-240V</t>
  </si>
  <si>
    <r>
      <t xml:space="preserve">MATERIAIS DE PINTURA </t>
    </r>
    <r>
      <rPr>
        <b/>
        <sz val="12"/>
        <color rgb="FF000000"/>
        <rFont val="Calibri"/>
        <family val="2"/>
        <scheme val="minor"/>
      </rPr>
      <t xml:space="preserve"> </t>
    </r>
  </si>
  <si>
    <t>Nº</t>
  </si>
  <si>
    <t>FRASCO</t>
  </si>
  <si>
    <t>GALÃO</t>
  </si>
  <si>
    <t> 07</t>
  </si>
  <si>
    <t xml:space="preserve">MATERIAIS ELÉTRICOS </t>
  </si>
  <si>
    <t>MATERIAIS ESPORTIVOS - BOLAS E OUTROS</t>
  </si>
  <si>
    <t>Especificação técnicas do item</t>
  </si>
  <si>
    <t>ADAPTADOR LS 50 X1 X 1/2" PVC</t>
  </si>
  <si>
    <t>BARRA DE TUDO ESGOTO PVC DN 100MM (BARRA 6M)</t>
  </si>
  <si>
    <t>COTOVELO "JOELHO" EM PVC PARA TORNEIRA, ¾ UM LADO SOLDÁVEL E OUTRO COM ROSCA EM METAL</t>
  </si>
  <si>
    <t>JOELHO DE PVC ESGOTO 40MMX45GRAUS</t>
  </si>
  <si>
    <t>LUVA HIDRÁULICA EM PVC DE 1/2</t>
  </si>
  <si>
    <t>LUVA HIDRÁULICA DE CORRER EM PVC 20MM</t>
  </si>
  <si>
    <t>LUVA HIDRÁULICA DE CORRER EM PVC 25MM</t>
  </si>
  <si>
    <t>LUVA HIDRÁULICA EM PVC DE 20 X 1/2</t>
  </si>
  <si>
    <t>LUVA HIDRÁULICA EM PVC DE 25 X 1/2</t>
  </si>
  <si>
    <t>LUVA HIDRÁULICA SOLDÁVEL EM PVC 20MM</t>
  </si>
  <si>
    <t>LUVA HIDRÁULICA SOLDÁVEL EM PVC 25MM</t>
  </si>
  <si>
    <t>LUVA HIDRÁULICA SOLDÁVEL EM PVC 50MM</t>
  </si>
  <si>
    <t>LUVA LR 25 X 1/2" PVC COM BUCHA DE LATÃO (AZUL)</t>
  </si>
  <si>
    <t>LUVA LR 25 X 3/4" PVC COM BUCHA DE LATÃO (AZUL)</t>
  </si>
  <si>
    <t>JG</t>
  </si>
  <si>
    <t>REGISTRO DE ESFERA VS, COMPACTO ROSCÁVEL, ROSCA 1/2</t>
  </si>
  <si>
    <t>REGISTRO DE ESFERA VS, COMPACTO ROSCÁVEL, ROSCA 3/4</t>
  </si>
  <si>
    <t>REGISTRO DE ESFERA VS, COMPACTO SOLDÁVEL, 25 MM</t>
  </si>
  <si>
    <t>REGISTRO DE ESFERA VS, HIDRÁULICO EM METAL ROSCA 3/4</t>
  </si>
  <si>
    <t>REGISTRO DE ESFERA VS, HIDRÁULICO EM METAL ROSCA DE 1/2</t>
  </si>
  <si>
    <t>SIFÃO SANFONADO "CORRUGADO" SIMPLES NA COR BRANCA, MEDINDO 1,5 METROS ESTICADOS</t>
  </si>
  <si>
    <t>T DE 40MM LS PVC</t>
  </si>
  <si>
    <t>TORNEIRA ¾ SISTEMA DE FECHAMENTO ¼ DE VOLTA, PARA PAREDE COM BICA MÓVEL EM METAL</t>
  </si>
  <si>
    <t>TORNEIRA DE JARDIM COM BICO TRIO CROMADO 1/2</t>
  </si>
  <si>
    <t>TORNEIRA PARA BEBEDOURO</t>
  </si>
  <si>
    <t>TUBO</t>
  </si>
  <si>
    <t>M</t>
  </si>
  <si>
    <t>MATERIAL DE EXPEDIENTE</t>
  </si>
  <si>
    <t>LT</t>
  </si>
  <si>
    <t> 051.002.064</t>
  </si>
  <si>
    <t> 015.001.100</t>
  </si>
  <si>
    <t> 015.001.001</t>
  </si>
  <si>
    <t> 015.001.193</t>
  </si>
  <si>
    <t> 09</t>
  </si>
  <si>
    <t>015.001.195 </t>
  </si>
  <si>
    <t>015.001.685 </t>
  </si>
  <si>
    <t>Borracha para rodo 50 cm.</t>
  </si>
  <si>
    <t> 015.001.749</t>
  </si>
  <si>
    <t>Borracha para rodo de alumínio tamanho 40 cm.</t>
  </si>
  <si>
    <t> 015.001.754</t>
  </si>
  <si>
    <t>Borracha para rodo de alumínio tamanho 60 cm.</t>
  </si>
  <si>
    <t>015.001.458 </t>
  </si>
  <si>
    <t> 015.001.557</t>
  </si>
  <si>
    <t> 015.001.054</t>
  </si>
  <si>
    <t>015.001.562 </t>
  </si>
  <si>
    <t> 015.001.797</t>
  </si>
  <si>
    <t>051.002.874 </t>
  </si>
  <si>
    <t> 051.001.374</t>
  </si>
  <si>
    <t> 051.001.145</t>
  </si>
  <si>
    <t> 015.001.785</t>
  </si>
  <si>
    <t> 015.001.756</t>
  </si>
  <si>
    <t>051.001.748 </t>
  </si>
  <si>
    <t> 015.001.755</t>
  </si>
  <si>
    <t>Desinfetante em pedra para vaso sanitário 40 gr.</t>
  </si>
  <si>
    <t>015.001.059 </t>
  </si>
  <si>
    <t> 015.001.786</t>
  </si>
  <si>
    <t> 015.001.061</t>
  </si>
  <si>
    <t>015.001.060 </t>
  </si>
  <si>
    <t> 015.001.484</t>
  </si>
  <si>
    <t>Escova dental 37 tufos uso adulto.</t>
  </si>
  <si>
    <t>015.001.810 </t>
  </si>
  <si>
    <t>015.001.758 </t>
  </si>
  <si>
    <t>015.001.811 </t>
  </si>
  <si>
    <t> 015.001.599</t>
  </si>
  <si>
    <t>015.001.845 </t>
  </si>
  <si>
    <t> 38</t>
  </si>
  <si>
    <t>015.001.831 </t>
  </si>
  <si>
    <t> 39</t>
  </si>
  <si>
    <t> 015.001.763</t>
  </si>
  <si>
    <t> 051.001.940</t>
  </si>
  <si>
    <t>Lenço umedecido tam 21 cm x 12,5 cm com 100 unidades</t>
  </si>
  <si>
    <t> 42</t>
  </si>
  <si>
    <t>015.001.787 </t>
  </si>
  <si>
    <t> 43</t>
  </si>
  <si>
    <t>015.001.792 </t>
  </si>
  <si>
    <t> 44</t>
  </si>
  <si>
    <t> 015.001.830</t>
  </si>
  <si>
    <t> 45</t>
  </si>
  <si>
    <t>015.001.149 </t>
  </si>
  <si>
    <t>Loção hidratante para o corpo embalagem 200ml.</t>
  </si>
  <si>
    <t> 46</t>
  </si>
  <si>
    <t>015.001.742 </t>
  </si>
  <si>
    <t>051.003.301 </t>
  </si>
  <si>
    <t>015.001.727 </t>
  </si>
  <si>
    <t> 015.001.802</t>
  </si>
  <si>
    <t>015.001.726 </t>
  </si>
  <si>
    <t>015.001.011 </t>
  </si>
  <si>
    <t> 52</t>
  </si>
  <si>
    <t>221.001.434 </t>
  </si>
  <si>
    <t> 53</t>
  </si>
  <si>
    <t>014.001.556 </t>
  </si>
  <si>
    <t> 54</t>
  </si>
  <si>
    <t>051.001.058 </t>
  </si>
  <si>
    <t> 55</t>
  </si>
  <si>
    <t>015.001.250 </t>
  </si>
  <si>
    <t> 56</t>
  </si>
  <si>
    <t>015.001.718 </t>
  </si>
  <si>
    <t>FARDO</t>
  </si>
  <si>
    <t> 57</t>
  </si>
  <si>
    <t>015.001.015 </t>
  </si>
  <si>
    <t>Papel higiênico pacote 4 x 60 metros.</t>
  </si>
  <si>
    <t> 58</t>
  </si>
  <si>
    <t>015.001.813 </t>
  </si>
  <si>
    <t> 59</t>
  </si>
  <si>
    <t>221.001.341 </t>
  </si>
  <si>
    <t> 61</t>
  </si>
  <si>
    <t> 015.001.668</t>
  </si>
  <si>
    <t>Querosene 900 ML.</t>
  </si>
  <si>
    <t>015.001.774 </t>
  </si>
  <si>
    <t>Refil de borracha 80cm para rodo.</t>
  </si>
  <si>
    <t> 63</t>
  </si>
  <si>
    <t>015.001.074 </t>
  </si>
  <si>
    <t>Refil para rodo de alumínio 30 cm.</t>
  </si>
  <si>
    <t> 64</t>
  </si>
  <si>
    <t> 015.001.750</t>
  </si>
  <si>
    <t>Refil para rodo tipo esfregão abrasivo escova para azulejo (23x7x2 cm), material: plástico e esponja, altura; 3cm.</t>
  </si>
  <si>
    <t> 65</t>
  </si>
  <si>
    <t> 015.001.657</t>
  </si>
  <si>
    <t> 66</t>
  </si>
  <si>
    <t>015.001.690 </t>
  </si>
  <si>
    <t> 67</t>
  </si>
  <si>
    <t>015.001.710 </t>
  </si>
  <si>
    <t> 68</t>
  </si>
  <si>
    <t>015.001.614 </t>
  </si>
  <si>
    <t> 69</t>
  </si>
  <si>
    <t>015.001.448 </t>
  </si>
  <si>
    <t> 70</t>
  </si>
  <si>
    <t>015.001.770 </t>
  </si>
  <si>
    <t> 71</t>
  </si>
  <si>
    <t>015.001.261 </t>
  </si>
  <si>
    <t> 72</t>
  </si>
  <si>
    <t> 015.001.743</t>
  </si>
  <si>
    <t> 73</t>
  </si>
  <si>
    <t> 015.001.779</t>
  </si>
  <si>
    <t> 74</t>
  </si>
  <si>
    <t>015.001.268 </t>
  </si>
  <si>
    <t>Sabão gelatinoso galão com 5 litro.</t>
  </si>
  <si>
    <t> 75</t>
  </si>
  <si>
    <t> 015.001.708</t>
  </si>
  <si>
    <t>Sabonete líquido 500 ml.</t>
  </si>
  <si>
    <t> 76</t>
  </si>
  <si>
    <t> 015.001.271</t>
  </si>
  <si>
    <t>Sabonete líquido galão 5 litro.</t>
  </si>
  <si>
    <t> 77</t>
  </si>
  <si>
    <t> 015.001.665</t>
  </si>
  <si>
    <t> 78</t>
  </si>
  <si>
    <t> 015.001.029</t>
  </si>
  <si>
    <t> 79</t>
  </si>
  <si>
    <t> 015.001.798</t>
  </si>
  <si>
    <t> 015.001.799</t>
  </si>
  <si>
    <t> 81</t>
  </si>
  <si>
    <t> 015.001.027</t>
  </si>
  <si>
    <t> 82</t>
  </si>
  <si>
    <t> 015.001.744</t>
  </si>
  <si>
    <t> 051.002.146</t>
  </si>
  <si>
    <t> 015.001.817</t>
  </si>
  <si>
    <t> 051.001.798</t>
  </si>
  <si>
    <t> 194.001.097</t>
  </si>
  <si>
    <t> 015.001.800</t>
  </si>
  <si>
    <t>Tinta para demarcação cor amarelo viária a base de solvente 18 L - NRB 11862</t>
  </si>
  <si>
    <t>Tinta para demarcação cor preta viária a base de solvente 18 L NRB 11862</t>
  </si>
  <si>
    <t>Tinta para demarcação cor azul viária a base de solvente 18 L NRB 11862</t>
  </si>
  <si>
    <t>Rolo de lã para pintura 15 cm.</t>
  </si>
  <si>
    <t>Rolo de lã para pintura 09 cm.</t>
  </si>
  <si>
    <t>Rolo de lã para pintura 23 cm.</t>
  </si>
  <si>
    <t>Kg prego 15x15.</t>
  </si>
  <si>
    <t>Kg prego 17x21.</t>
  </si>
  <si>
    <t>Kg prego 18x24.</t>
  </si>
  <si>
    <t>Garfo para pintura.</t>
  </si>
  <si>
    <t>Pincel para pintura 4 polegadas.</t>
  </si>
  <si>
    <t xml:space="preserve">MATERIAL DIDÁTICO E EXPEDIENTE </t>
  </si>
  <si>
    <t>MEDICAMENTOS</t>
  </si>
  <si>
    <t>MERENDA ESCOLAR</t>
  </si>
  <si>
    <t>FR</t>
  </si>
  <si>
    <t>ÓCULOS</t>
  </si>
  <si>
    <t>Óculos com armação de acetato fechado + lentes bifocais ultex incolor (sem antirreflexo), grade ESF – 4.00 a + 7.00, grade CIL 6.00.</t>
  </si>
  <si>
    <t xml:space="preserve">Óculos com armação de acetato fechado + lentes de visão simples acabadas policarbonato com antirreflexo, grade ESF - 6.00 a + 4.00, grade CIL - 2.00. </t>
  </si>
  <si>
    <t xml:space="preserve">Óculos com armação de acetato fechado + lentes de visão simples acabadas policarbonato incolor (sem antirreflexo), grade ESF -6.00 a + 4.00, grade CIL -2.00. </t>
  </si>
  <si>
    <t>Óculos com armação de acetato fechado + lentes multifocais CR com antirreflexo, grade ESF -5.00 a + 5.00, grade CIL - 6.00.</t>
  </si>
  <si>
    <t>Óculos com armação de acetato fechado + lentes multifocais CR incolor (sem antirreflexo), grade ESF - 5.00 a + 5.00, grade CIL -6.00.</t>
  </si>
  <si>
    <t>Óculos com armação de acetato fechado + lentes visão simples surfaçadas policarbonato incolor (sem antirreflexo), grade ESF – 10.00 a + 6.00, grade CIL -6.00,</t>
  </si>
  <si>
    <t>OXIGÊNIO</t>
  </si>
  <si>
    <t>OXIGÊNIO MEDICINAL COND. DE 1M³</t>
  </si>
  <si>
    <t>OXIGÊNIO MEDICIONAL CONDI. 10 M³</t>
  </si>
  <si>
    <t>OXIGÊNIO MEDICIONAL CONDI. DE 2 M³</t>
  </si>
  <si>
    <t>PANETONES NATALINOS</t>
  </si>
  <si>
    <t xml:space="preserve">          PREFEITURA MUNICIPAL DE SIDROLÂNDIA</t>
  </si>
  <si>
    <t>Vr Previsto de Gasto</t>
  </si>
  <si>
    <t>R$</t>
  </si>
  <si>
    <t>PNEUS, CÂMARAS E PROTETORES</t>
  </si>
  <si>
    <t>SEGURANÇA DESARMADA EVENTOS</t>
  </si>
  <si>
    <t>UNID</t>
  </si>
  <si>
    <t>DIÁRIA</t>
  </si>
  <si>
    <t>SELF SERVICE E MARMITEX</t>
  </si>
  <si>
    <t>SERVIÇOS GRÁFICOS</t>
  </si>
  <si>
    <t>TROFÉUS E MEDALHAS</t>
  </si>
  <si>
    <t xml:space="preserve">   UN</t>
  </si>
  <si>
    <t>UNIFORMES E OUTROS MAT. ESPORTIVOS</t>
  </si>
  <si>
    <t>UTENSILIOS DE COZINHA</t>
  </si>
  <si>
    <t>MATERIAL DE INFORMATICA</t>
  </si>
  <si>
    <t>MANILHAS</t>
  </si>
  <si>
    <t>MADEIRAS</t>
  </si>
  <si>
    <t>VALOR ESTIMADO</t>
  </si>
  <si>
    <t>INCENTIVADOR INSPIRATÓRIO NÍVEL BAIXO -NCS.</t>
  </si>
  <si>
    <t>ROLO FISIOTERAPICO DE BOBATH   40 X 100 CM         ROLO SUICO   E OU   CINESIOTERAPIA.</t>
  </si>
  <si>
    <t>SHAKER INCENTIVADOR PARA ELIMINAR SECREÇÕES-NCS.</t>
  </si>
  <si>
    <t>TERMOMETRO CLINICO DIGITALA LASER INFRAVERMELHO A BATERIA 9 V. TIPO PISTOLA</t>
  </si>
  <si>
    <t>TERMOMETRO DE MERCURIO EXTERNO PARA CAIXA TERMICA C/ CABO EXTENSOR.</t>
  </si>
  <si>
    <t>UN.</t>
  </si>
  <si>
    <t>AGUA OXIGENADA 10 VOL. 1L.</t>
  </si>
  <si>
    <t>CAMPO CIRÚRGICO, APLICAÇÃO: CIRURGIA GERAL, MATERIAL : 100% ALGODÃO, GRAMATURA: CERCA DE 250 G,M2, DIMENSÃO: CERCA DE 100CM X 100CM.</t>
  </si>
  <si>
    <t>CAMPO CIRÚRGICO, APLICAÇÃO: CIRURGIA GERAL, MATERIAL : 100% ALGODÃO, GRAMATURA: CERCA DE 250 G,M2, DIMENSÃO: CERCA DE 50 X 50 CM.</t>
  </si>
  <si>
    <t>CAMPO CIRÚRGICO, TIPO: FENESTRADO, MATERIAL : 100% ALGODÃO, GRAMATURA 250G /M2, COR: ROSA CLARO, DIMENSÃO: CERCA DE 50 X 50 CM.</t>
  </si>
  <si>
    <t>COLCHÃO DE AR CAIXA DE OVO.</t>
  </si>
  <si>
    <t>COLETOR DE URINA SISTEMA ABERTO 2000 ML  SACO PLÁSTICO PCTE C/ 100 UNIDADES.</t>
  </si>
  <si>
    <t>COLETOR DE URINA SISTEMA FECHADO 2000ML.</t>
  </si>
  <si>
    <t>ELETRODO VALOTRUDE 5X5CM MOD. CF 5090 PACOTE COM 4 UNIDADES.</t>
  </si>
  <si>
    <t>ELETRODO VALOTRUDE 5X9 ADESIVO MOD. CF 5090 PCT COM 4 UNIDADES.</t>
  </si>
  <si>
    <t>ESPATULA DE AYRES - PACOTE C/ 100 UND.</t>
  </si>
  <si>
    <t>FITA METRICA   1 50 M       USO CLINICO.</t>
  </si>
  <si>
    <t>LAMINA P  MICROSCOPIA   PONTA FOSCA      CAIXA C  50 UNIDADES.</t>
  </si>
  <si>
    <t>LENÇOL DESCARTAVEL BRANCO C/ LATEX 2,10X0,90 PCT COM 10 UN.</t>
  </si>
  <si>
    <t>PAPEL LENCOL DESCARTAVEL 70 CM X 50 M BOBINA - COR BRANCO.</t>
  </si>
  <si>
    <t>TUBO LÁTEX CIRURGICO GARROTE SORO TIPO TRIPA Nº 202.</t>
  </si>
  <si>
    <t>EQUIPO MACRO GOTAS P SOLUÇÕES PARENTERAIS COM INJETOR LATERAL.</t>
  </si>
  <si>
    <t>EQUIPO PARA NUTRIÇÃO ENTERAL, VALIDADE 24 MESES.</t>
  </si>
  <si>
    <t>FIO DE SUTURA AGULHADO DE NYLON 2.0 - COM AGULHA TRIANGULAR CORTANTE DE 3.0 CM, 3/8MM.</t>
  </si>
  <si>
    <t>FIO DE SUTURA AGULHADO DE NYLON 3.0 - COM AGULHA TRIANGULAR CORTANTE DE 3.0 CM, 3/8MM.</t>
  </si>
  <si>
    <t>FIO DE SUTURA AGULHADO DE NYLON 4.0 - COM AGULHA TRIANGULAR CORTANTE DE 3.0 CM, 3/8MM.</t>
  </si>
  <si>
    <t>FIO DE SUTURA AGULHADO DE NYLON 5.0 -COM AGULHA TRIANGULAR CORTANTE DE 3.0 CM, 3/8MM.</t>
  </si>
  <si>
    <t>FIO DE SUTURA AGULHADO DE NYLON 6.0 - COM AGULHA TRIANGULAR CORTANTE DE 3.0 CM, 3/8MM.</t>
  </si>
  <si>
    <t>SERINGA DE 10ML C BICO LUER-LOCK (ROSCA DUPLA) SEM AGULHA.</t>
  </si>
  <si>
    <t>SERINGA DE 1ML COM AGULHA 13 X 4,5MM - LUER-LOCK.</t>
  </si>
  <si>
    <t>N°</t>
  </si>
  <si>
    <t>ANESTÉSICO 2% CLORIDRATO DE LIDOCAINA + ADRENALINA CLORIDRATO DE LIDOCAÍNA 1,0% E 2,0% + HEMITARTARATO DE EPINEFRINA 1: 200.000 EM EPINEFRINA EMBALAGEM COM 50 TUBETES DE PLÁSTICO COM 1,8ML CADA.</t>
  </si>
  <si>
    <t>ANESTÉSICO MEPIVACAÍNA 3% SEM VASOCONSTRITOR. ANESTÉSICO LOCAL INJETÁVEL, DE USO ODONTOLÓGICO, COM CADA ML CONTENDO 30MG DE CLORIDRATO DE MEPIVACAÍNA (54MG/CARPULE), ISENTO DE METILPARABENO E SULFITOS, ENVASADO EM TUBETES DE VIDRO COM ÊMBOLOS SILICONIZADOS CX C/ 50 TUBETES 1,8 ML.</t>
  </si>
  <si>
    <t>CLOREXIDINA 2% PARA ANTISSEPSIA EXTRA ORAL E PARA LAVAR AS MÃOS, FRASCO DE100ML.</t>
  </si>
  <si>
    <t>FRSC</t>
  </si>
  <si>
    <t>DETERGENTE ENZIMÁTICO GALÃO DE 5 LITROS, COMPOSIÇÃO: ÁGUA DEIONIZADA, ÁLCOOL ISOPROPILICO, PROTEASE, AMILASE, LIPASE, CARBOIDRASE, NONILFENOL, ESTABILIZANTE E CONSERVANTES.</t>
  </si>
  <si>
    <t>GL</t>
  </si>
  <si>
    <t>EDTA TRISSÓDICO  1FRASCO DE 20 ML.AGENTE QUELANTE; ATUA DESMINERALIZANDO PARTÍCULAS DENTINÁRIAS POR QUELAÇÃO DE ÍONS DE CÁLCIO E MAGNÉSIO, FACILITANDO SUA DISSOLUÇÃO E ABSORÇÃO, MOSTRANDO-SE COMO UM EFETIVO AGENTE QUELANTE E LUBRIFICANTE; É TAMBÉM EFETIVO NA REMOÇÃO DE RASPAS DENTINÁRIAS DURANTE A TERAPIA PERIODONTAL, EXPONDO O COLÁGENO E FACILITANDO A ADERÊNCIA DO TECIDO CONJUNTIVO TRATADO NA SUPERFÍCIE RADICULAR; ESTE COMPOSTO DESCALCIFICA A DENTINA A UMA PROFUNDIDADE DE 10 A 30 µM EM 5 MINUTOS; A SUA SOLUBILIDADE CHEGA A 30% E O SEU PH ENTRE 7,0 E 8,0 É COMPATÍVEL COM OS TECIDOS VIVOS, CONFERINDO AO PRODUTO UMA IRRITAÇÃO TECIDUAL PRATICAMENTE NULA; REMOÇÃO DA "SMEAR LAYER", FACILITANDO A PENETRAÇÃO DE AGENTES ADESIVOS OU CIMENTOS NO INTERIOR DOS CANALÍCULOS DENTINÁRIOS; FACILITAÇÃO DA ENTRADA DE LIMAS PARA INSTRUMENTAÇÃO ENDODÔNTICA EM CONDUTOS ATRESIADOS.</t>
  </si>
  <si>
    <t>FIXADOR MANUAL PARA RX GALÃO DE 5 LITROS. UTILIDADE PARA PROCESSAMENTO DE FILMES DE RX. SOLUÇÃO ÁCIDA, CORROSIVA, NÃO INFLAMÁVEL, COMPONENTES: ACETATO DE SÓDIO, TIOSSULFATO DE ARMÔNIO, ÁCIDO BÓRICO, ÁCIDO ACÉTICO, SULFATO DE SÓDIO.</t>
  </si>
  <si>
    <t>REVELADOR MANUAL PARA RX GALÃO DE 5 LITROS. ÁCIDO BÓRICO. EDTA. TETRASSÓDICO. HIDROQUINONA. HIDRÓXIDO DE SÓDIO. METILBENZOTRIAZOL E SULFITO DE SÓDIO.</t>
  </si>
  <si>
    <t>HIDROCORTISONA + SULFATO DE NEOMICINA + SULFATO DE POLIMIXINA B. SUSPENSÃO OTOLÓGICA – HIDROCORTISONA 10 MG/ML + SULFATO DE NEOMICINA 5 MG/ML + SULFATO DE POLIMIXINA B 10.000 UI/ML - EMBALAGEM CONTENDO FRASCO GOTEJADOR COM 10 ML.</t>
  </si>
  <si>
    <t>ANESTÉSICO TÓPICO EM GEL SABOR TUTTI-FRUTI CADA GRAMA  DO GEL CONTÉM: 0,2 G BENZOCAÍNA/1,0 G EXCIPIENTES Q.S.P. EXCIPIENTES: SACARINA SÓDICA, POLIETILENOGLICOL 4.000, POLIETILENOGLICOL 400, AROMA TUTTI-FRUTTI E CORANTE COLOR RED NO. 28 CI 45410.</t>
  </si>
  <si>
    <t>ANESTÉSICO LIDOCAÍNA SPRAY A 10% INDICADO PARA SER ADMINISTRADO TOPICAMENTE EM MUCOSAS. A LIDOCAÍNA É UM ANESTÉSICO DE SUPERFÍCIE, POSSUINDO GRANDE PODER DE PENETRAÇÃO NOS TECIDOS E GRANDE MARGEM DE SEGURANÇA. A LIDOCAÍNA ESTABILIZA A MEMBRANA NEURONAL PELA INIBIÇÃO DOS FLUXOS IÔNICOS NECESSÁRIOS PARA O INÍCIO E A CONDUÇÃO DOS IMPULSOS, ASSIM EFETUANDO A AÇÃO ANESTÉSICA LOCAL.</t>
  </si>
  <si>
    <t>ÁGUA OXIGENADA 10 VOLUMES FRASCO DE 1 L</t>
  </si>
  <si>
    <t>TESTE DE VITALIDADE SPRAY* POSSUI ODOR MENTOLADO. * À BASE DE ÁGUA. -50°.* FRASCO COM 200ML.</t>
  </si>
  <si>
    <t>EUGENOL* PROTEÇÃO DO COMPLEXO DENTINA-POLPA (FORRAMENTO). * CURATIVO ANÓDINO AUXILIAR DA RECUPERAÇÃO DA POLPA INFLAMADA. * RESTAURAÇÕES PROVISÓRIAS. * OBTURAÇÃO DE CANAIS RADICULARES. * AGENTE DE CIMENTAÇÃO TEMPORÁRIA OU PERMANENTE DE INCRUSTAÇÕES, COROAS OU PONTES FIXAS E CIMENTOS CIRÚRGICOS. * POR SER OBTIDO ATRAVÉS DO ÓLEO DE CRAVO, APRESENTA AROMA DE CRAVO. * LÍQUIDO DE COR AMARELO CLARO. * SOLÚVEL NO ÁLCOOL, CLOROFÓRMIO, ÉTER E EM ÓLEOS. * APRESENTA AÇÃO CALMANTE (ANÓDINA) SOBRE A POLPA. * CONTA COM PROPRIEDADES ANALGÉSICAS, ANTISSÉPTICAS E BALSÂMICAS, ANTI-INFLAMATÓRIAS E CICATRIZANTES. * BIOCOMPATÍVEL. * COMPOSIÇÃO: EUGENOL U.S.P. (99 A 100%). EMBALAGEM COM 20ML.</t>
  </si>
  <si>
    <t>BICARBONATO DE SÓDIO PÓ P/ USO ODONTOLÓGICO, GRANULAÇÃO EXTRA FINA, CX COM 24 SACHÊS DE 40G CADA.</t>
  </si>
  <si>
    <t>CIMENTO CIRÚRGICO SEM EUGENOL, CAIXA CONTENDO 1 TUBO DE PASTA BASE 90G E 1 TUBO DE PASTA ACELERADORA COM 90G. * COMPOSIÇÃO DA PASTA BASE: ÁCIDO GRAXOS, RESINA NATURAL, RESINA SINTÉTICA, ÓLEO MINERAL, TIMOL, CERA NATURAL E AROMA DE MENTA. COMPOSIÇÃO DA PASTA ACELERADORA: ÓLEO MINERAL, ÓLEO VEGETAL, ÓXIDO ZINCO, ÓXIDO DE MAGNÉZIO, PIGMENTO DE ÓXIDO DE FERRO, TIMOL, BHT E AROMA DE MENTA.</t>
  </si>
  <si>
    <t>CREME DENTAL COM FLÚOR, MÍNIMO DE 90 GR ACONDICIONADO EM TUBO PLÁSTICO.</t>
  </si>
  <si>
    <t>ÓXIDO DE ZINCO FRASCO COM 50G. O PH DO ÓXIDO DE ZINCO E EUGENOL E PRATICAMENTE NEUTRO TENDENDO PARA LIGEIRA ALCALINIDADE, SENDO, PORTANTO, MENOS IRRITANTE QUE OUTROS CIMENTOS. ESTUDOS TEM DEMONSTRADO QUE A INFILTRAÇÃO MARGINAL E MÍNIMA, COM EXCELENTE ADAPTAÇÃO APÓS SUA INCLUSÃO NA CAVIDADE. VANTAGENS: -EFEITO -POSSUI CONTRAÇÃO MÍNIMA;ISOLANTE; -ÓTIMO VEDAMENTO MARGINAL; -EFEITO ANODINO; -MATÉRIA PRIMA DE ALTA QUALIDADE GARANTINDO GRANDE TEOR DE PUREZA;</t>
  </si>
  <si>
    <t>PEDRA POMES PÓ. FRASCO C/ 100G. CARACTERÍSTICAS EXTRA FINA.</t>
  </si>
  <si>
    <t>RESINA COMPOSTA FOTOPOLIMERIZÁVEL COR B2, MICROHÍBRIDA. SERINGA COM 4G. * CONSISTÊNCIA: COMPOSTA. PREENCHIMENTO: 2,5MM COMPOSIÇÃO: TEGDMA, BISGMA, CERÂMICA SILANIZADA TRATADA, 2-BENZOTRIAZOLIL-4-METILFENOL. ELEVADA RESISTÊNCIA AO DESGASTE, O QUE POSSIBILITA SEU USO EM ÁREAS EXTENSAS E SUJEITAS A GRANDE ESFORÇO MASTIGATÓRIO; MATERIAL COM ELEVADA DUREZA, RESISTÊNCIA À COMPRESSÃO E À FRATURA; EFEITO CAMALEÔNICO: IMITA AS ESTRUTURAS DENTAIS, FACILITANDO A CONFECÇÃO DE RESTAURAÇÕES COM BOA ESTÉTICA, ATRAVÉS DE TÉCNICA SIMPLIFICADA; CARGA EM ZIRCÔNIA E SÍLICA QUE GARANTE ELEVADAS PROPRIEDADES MECÂNICAS. MAIOR FLUORESCÊNCIA. ÓTIMOS RESULTADOS ESTÉTICOS. * ALTA RESISTÊNCIA AO DESGASTE. RENDIMENTO: 4G - 30 RESTAURAÇÕES DE DENTES ANTERIORES OU 20 DE POSTERIORES.</t>
  </si>
  <si>
    <t>RESINA COMPOSTA FOTOPOLIMERIZÁVEL COR C3, MICROHÍBRIDA. SERINGA COM 4G. * CONSISTÊNCIA: COMPOSTA. * PREENCHIMENTO: 2,5MM. * COMPOSIÇÃO: TEGDMA, BISGMA, CERÂMICA SILANIZADA TRATADA, 2-BENZOTRIAZOLIL-4-METILFENOL. * ELEVADA RESISTÊNCIA AO DESGASTE, O QUE POSSIBILITA SEU USO EM ÁREAS EXTENSAS E SUJEITAS A GRANDE ESFORÇO MASTIGATÓRIO; * MATERIAL COM ELEVADA DUREZA, RESISTÊNCIA À COMPRESSÃO E À FRATURA; EFEITO CAMALEÔNICO: IMITA AS ESTRUTURAS DENTAIS, FACILITANDO A CONFECÇÃO DE RESTAURAÇÕES COM BOA ESTÉTICA, ATRAVÉS DE TÉCNICA SIMPLIFICADA; CARGA EM ZIRCÔNIA E SÍLICA QUE GARANTE ELEVADAS PROPRIEDADES MECÂNICAS. * MAIOR FLUORESCÊNCIA. * ÓTIMOS RESULTADOS ESTÉTICOS. * ALTA RESISTÊNCIA AO DESGASTE. * RENDIMENTO: 4G - 30 RESTAURAÇÕES DE DENTES ANTERIORES OU 20 DE POSTERIORES.</t>
  </si>
  <si>
    <t>RESINA COMPOSTA FOTOPOLIMERIZÁVEL COR A 2, MICROHÍBRIDA. SERINGA COM 4G. * CONSISTÊNCIA: COMPOSTA. * PREENCHIMENTO: 2,5MM. COMPOSIÇÃO: TEGDMA, BISGMA, CERÂMICA SILANIZADA TRATADA, 2-BENZOTRIAZOLIL-4-METILFENOL. ELEVADA RESISTÊNCIA AO DESGASTE, O QUE POSSIBILITA SEU USO EM ÁREAS EXTENSAS E SUJEITAS A GRANDE ESFORÇO MASTIGATÓRIO; * MATERIAL COM ELEVADA DUREZA, RESISTÊNCIA À COMPRESSÃO E À FRATURA; EFEITO CAMALEÔNICO: IMITA AS ESTRUTURAS DENTAIS, FACILITANDO A CONFECÇÃO DE RESTAURAÇÕES COM BOA ESTÉTICA, ATRAVÉS DE TÉCNICA SIMPLIFICADA; CARGA EM ZIRCÔNIA E SÍLICA QUE GARANTE ELEVADAS PROPRIEDADES MECÂNICAS. SISTEMA DE CORES SIMPLIFICADO: TOTAL DE 12 CORES MAIS UTILIZADAS NO DIA A DIA. * MAIOR FLUORESCÊNCIA. ÓTIMOS RESULTADOS ESTÉTICOS. ALTA RESISTÊNCIA AO DESGASTE. RENDIMENTO: 4G - 30 RESTAURAÇÕES DE DENTES ANTERIORES OU 20 DE POSTERIORES.</t>
  </si>
  <si>
    <t>RESINA COMPOSTA FOTOPOLIMERIZÁVEL COR A 3 MICROHÍBRIDA. SERINGA COM 4G. * CONSISTÊNCIA: COMPOSTA. * PREENCHIMENTO: 2,5MM. * COMPOSIÇÃO: TEGDMA, BISGMA, CERÂMICA SILANIZADA TRATADA, 2-BENZOTRIAZOLIL-4-METILFENOL. * ELEVADA RESISTÊNCIA AO DESGASTE, O QUE POSSIBILITA SEU USO EM ÁREAS EXTENSAS E SUJEITAS A GRANDE ESFORÇO MASTIGATÓRIO; * MATERIAL COM ELEVADA DUREZA, RESISTÊNCIA À COMPRESSÃO E À FRATURA; * EFEITO CAMALEÔNICO: IMITA AS ESTRUTURAS DENTAIS, FACILITANDO A CONFECÇÃO DE RESTAURAÇÕES COM BOA ESTÉTICA, ATRAVÉS DE TÉCNICA SIMPLIFICADA; * CARGA EM ZIRCÔNIA E SÍLICA QUE GARANTE ELEVADAS PROPRIEDADES MECÂNICAS. * SISTEMA DE CORES SIMPLIFICADO: TOTAL DE 12 CORES MAIS UTILIZADAS NO DIA A DIA. * MAIOR FLUORESCÊNCIA. * ÓTIMOS RESULTADOS ESTÉTICOS. * ALTA RESISTÊNCIA AO DESGASTE. * RENDIMENTO: 4G - 30 RESTAURAÇÕES DE DENTES ANTERIORES OU 20 DE POSTERIORES.</t>
  </si>
  <si>
    <t>RESINA COMPOSTA FOTOPOLIMERIZÁVEL COR A 3,5, MICROHÍBRIDA. SERINGA COM 4G. * CONSISTÊNCIA: COMPOSTA. * PREENCHIMENTO: 2,5MM. * COMPOSIÇÃO: TEGDMA, BISGMA, CERÂMICA SILANIZADA TRATADA, 2-BENZOTRIAZOLIL-4-METILFENOL. * ELEVADA RESISTÊNCIA AO DESGASTE, O QUE POSSIBILITA SEU USO EM ÁREAS EXTENSAS E SUJEITAS A GRANDE ESFORÇO MASTIGATÓRIO; * MATERIAL COM ELEVADA DUREZA, RESISTÊNCIA À COMPRESSÃO E À FRATURA; * EFEITO CAMALEÔNICO: IMITA AS ESTRUTURAS DENTAIS, FACILITANDO A CONFECÇÃO DE RESTAURAÇÕES COM BOA ESTÉTICA, ATRAVÉS DE TÉCNICA SIMPLIFICADA; * CARGA EM ZIRCÔNIA E SÍLICA QUE GARANTE ELEVADAS PROPRIEDADES MECÂNICAS. SISTEMA DE CORES SIMPLIFICADO: TOTAL DE 12 CORES MAIS UTILIZADAS NO DIA A DIA. * MAIOR FLUORESCÊNCIA. * ÓTIMOS RESULTADOS ESTÉTICOS. ALTA RESISTÊNCIA AO DESGASTE. RENDIMENTO: 4G - 30 RESTAURAÇÕES DE DENTES ANTERIORES OU 20 DE POSTERIORES.</t>
  </si>
  <si>
    <t>RESINA COMPOSTA FOTOPOLIMERIZÁVEL COR A 4, MICROHÍBRIDA. SERINGA COM 4G. * CONSISTÊNCIA: COMPOSTA. PREENCHIMENTO: 2,5MM. COMPOSIÇÃO: TEGDMA, BISGMA, CERÂMICA SILANIZADA TRATADA, 2-BENZOTRIAZOLIL-4-METILFENOL. ELEVADA RESISTÊNCIA AO DESGASTE, O QUE POSSIBILITA SEU USO EM ÁREAS EXTENSAS E SUJEITAS A GRANDE ESFORÇO MASTIGATÓRIO; MATERIAL COM ELEVADA DUREZA, RESISTÊNCIA À COMPRESSÃO E À FRATURA; EFEITO CAMALEÔNICO: IMITA AS ESTRUTURAS DENTAIS, FACILITANDO A CONFECÇÃO DE RESTAURAÇÕES COM BOA ESTÉTICA, ATRAVÉS DE TÉCNICA SIMPLIFICADA; CARGA EM ZIRCÔNIA E SÍLICA QUE GARANTE ELEVADAS PROPRIEDADES MECÂNICAS. SISTEMA DE CORES SIMPLIFICADO: TOTAL DE 12 CORES MAIS UTILIZADAS NO DIA A DIA MAIOR FLUORESCÊNCIA.. ÓTIMOS RESULTADOS ESTÉTICOS. * ALTA RESISTÊNCIA AO DESGASTE. RENDIMENTO: 4G - 30 RESTAURAÇÕES DE DENTES ANTERIORES OU 20 DE POSTERIORES.</t>
  </si>
  <si>
    <t>RESINA COMPOSTA FOTOPOLIMERIZÁVEL COR B3, MICROHÍBRIDA. SERINGA COM 4G. * CONSISTÊNCIA: COMPOSTA. PREENCHIMENTO: 2,5MM. COMPOSIÇÃO: TEGDMA, BISGMA, CERÂMICA SILANIZADA TRATADA, 2-BENZOTRIAZOLIL-4-METILFENOL. ELEVADA RESISTÊNCIA AO DESGASTE, O QUE POSSIBILITA SEU USO EM ÁREAS EXTENSAS E SUJEITAS A GRANDE ESFORÇO MASTIGATÓRIO; MATERIAL COM ELEVADA DUREZA, RESISTÊNCIA À COMPRESSÃO E À FRATURA; EFEITO CAMALEÔNICO: IMITA AS ESTRUTURAS DENTAIS, FACILITANDO A CONFECÇÃO DE RESTAURAÇÕES COM BOA ESTÉTICA, ATRAVÉS DE TÉCNICA SIMPLIFICADA; CARGA EM ZIRCÔNIA E SÍLICA QUE GARANTE ELEVADAS PROPRIEDADES MECÂNICAS. SISTEMA DE CORES SIMPLIFICADO: TOTAL DE 12 CORES MAIS UTILIZADAS NO DIA A DIA. MAIOR FLUORESCÊNCIA. * ÓTIMOS RESULTADOS ESTÉTICOS. ALTA RESISTÊNCIA AO DESGASTE. * RENDIMENTO: 4G - 30 RESTAURAÇÕES DE DENTES ANTERIORES OU 20 DE POSTERIORES.</t>
  </si>
  <si>
    <t>RESINA COMPOSTA FOTOPOLIMERIZÁVEL COR UD, MICROHÍBRIDA. SERINGA COM 4G. * CONSISTÊNCIA: COMPOSTA. * PREENCHIMENTO: 2,5MM. * COMPOSIÇÃO: TEGDMA, BISGMA, CERÂMICA SILANIZADA TRATADA, 2-BENZOTRIAZOLIL-4-METILFENOL. * ELEVADA RESISTÊNCIA AO DESGASTE, O QUE POSSIBILITA SEU USO EM ÁREAS EXTENSAS E SUJEITAS A GRANDE ESFORÇO MASTIGATÓRIO; * MATERIAL COM ELEVADA DUREZA, RESISTÊNCIA À COMPRESSÃO E À FRATURA; * EFEITO CAMALEÔNICO: IMITA AS ESTRUTURAS DENTAIS, FACILITANDO A CONFECÇÃO DE RESTAURAÇÕES COM BOA ESTÉTICA, ATRAVÉS DE TÉCNICA SIMPLIFICADA; * CARGA EM ZIRCÔNIA E SÍLICA QUE GARANTE ELEVADAS PROPRIEDADES MECÂNICAS. * MAIOR FLUORESCÊNCIA. * ÓTIMOS RESULTADOS ESTÉTICOS. ALTA RESISTÊNCIA AO DESGASTE. RENDIMENTO: 4G - 30 RESTAURAÇÕES DE DENTES ANTERIORES OU 20 DE POSTERIORES.</t>
  </si>
  <si>
    <t>SELANTE DE FÓSSULAS E FISSURAS FOTOPOLIMERIZÁVEL POR LUZ VISÍVEL RESISTENTE AO DESGASTE (50% EM PESO DE CARGAS INORGÂNICAS) COR BRANCO OPACO SERINGA CONTENDO 2,0 G</t>
  </si>
  <si>
    <t>CONDICIONADOR ÁCIDO PARA ESMALTE E DENTINA ÁCIDO FOSFÓRICO A 37% SERINGA CONTENDO 2,5 ML DE ÁCIDO FOSFÓRICO A 37%, GEL TIXOTRÓPICO COM CLOREXIDINA A 2%. COR AZUL. EMBALAGEM COM 3 UNIDADES.</t>
  </si>
  <si>
    <t>FLÚOR GEL NEUTRO FRASCO DE 200 ML CONTENDO FLOURETO DE SÓDIO A 2% PRODUTO DE USO EXCLUSIVO POR PROFISSIONAIS. * DIMINUI O NÚMERO E O POTENCIAL DE MICRORGANISMOS BUCAIS. * TIXOTROPIA QUE PERMITE UMA APLICAÇÃO PRÁTICA E SEGURA. * ÓTIMA VISCOSIDADE. SOB PRESSÃO, SUA VISCOSIDADE DIMINUI E O PRODUTO SE INTRODUZ NAS ÁREAS INTERPROXIMAIS. FAVORECE A REMINERALIZAÇÃO DO ESMALTE DENTÁRIO COMPROMETIDO.</t>
  </si>
  <si>
    <t>RESINA BULK FILL CONSISTÊNCIA: COMPOSTA. * PREENCHIMENTO: 5MM. COMPOSIÇÃO: AFM, AUDMA, UDMA E 1, 12-DODECANO-DMA. INSERÇÃO RÁPIDA E FÁCIL, EM UM ÚNICO INCREMENTO. MAIOR OPACIDADE, PROPORCIONANDO MELHOR ESTÉTICA. EXCELENTE ADAPTAÇÃO, MANUSEIO E ESCULPIBILIDADE. SIMILAR À DE UMA RESINA FLOW. VERDADEIRA NANOTECNOLOGIA, PARA ELEVADA RESISTÊNCIA AO DESGASTE E EXCELENTE RETENÇÃO DO POLIMENTO DESENHO EXCLUSIVO DA PONTA DA CÁPSULA, PARA FACILITAR O ACESSO A CAVIDADES PROFUNDAS.</t>
  </si>
  <si>
    <t>CIMENTO REPARADOR MTA EMBALAGEM COM 2 SACHÊS DE 0,14G CADA MTA BRANCO E 3ML DE ÁGUA DESTILADA. AÇÃO ANTIBACTERIANA. NÃO SOFRE DEGRADAÇÃO. INDUZ A NEOFORMAÇÃO DE CEMENTO PERIRRADICULAR. ALTA ALCALINIDADE: INÓSPITO PARA O CRESCIMENTO BACTERIANO. BAIXA SOLUBILIDADE: PODE SER UTILIZADO DIRETAMENTE SOBRE A POLPA E TECIDOS PERIAPICAIS BIOCOMPATIBILIDADE TECIDUAL: PODE SER UTILIZADO DIRETAMENTE SOBRE OS TECIDOS VIVOS.. BOA RESISTÊNCIA À COMPRESSÃO: 44,2 MPA. POSSIBILIDADE DE USO COMO MATERIAL DE BASE. ALTA RADIOPACIDADE QUE PERMITE CONTROLE RADIOGRÁFICO POSTERIOR. TEMPO DE PRESA FINAL BASTANTE REDUZIDOS COMPARADO AOS SIMILARES. LIBERA ÍONS CÁLCIO. CONTA COM PROPRIEDADE HIDROFÍLICA. VEDAMENTO BIOLÓGICO. IMPEDE INFILTRAÇÃO MARGINAL.</t>
  </si>
  <si>
    <t>RESINA FLOW EXCELENTE ADAPTAÇÃO ÀS PAREDES CAVITARIAS, COM MENOR RISCO DE INFILTRAÇÕES. ALTA RESISTÊNCIA MECÂNICA: 72% DE CARGA EM PESO. FÁCIL APLICAÇÃO EM CAVIDADES DE DIFÍCIL ACESSO. NÃO ESCORRE DO LOCAL ONDE É APLICADO. A RESINA FLUI COM FACILIDADE, MAS AO CESSAR A FORÇA APLICADA ELA SE MANTÉM ESTÁTICA. ELEVADA RESISTÊNCIA MECÂNICA. RESINA COMPOSTA. CONSISTÊNCIA: FLUIDA. PREENCHIMENTO: 2MM. MÉDIA VISCOSIDADE. FOTOPOLIMERIZÁVEL. POLIMERIZA COM LUZ AZUL NA FAIXA DE COMPRIMENTO DE ONDA ENTRE 400 E 500NM. RADIOPACA. COMPOSIÇÃO BÁSICA: OPALLIS FLOW CONTÉM 72 % DE CARGA INORGÂNICA SILANIZADA COMPOSTA DE MICROPARTÍCULAS DE BÁRIO-ALUMINO SILICATO E DIÓXIDO DE SILÍCIO NANOPARTICULADO COM TAMANHO DE PARTÍCULA NA FAIXA DE 0,05 A 5,0 MICRONS. CONTÉM AINDA MONÔMEROS METACRÍLICOS [COMO TEGDMA, BIS(EMA), BIS(GMA)], CANFORQUINONA, CO-INICIADORES, CONSERVANTES E PIGMENTOS. VALIDADE: 4 ANOS A PARTIR DA DATA DE FABRICAÇÃO.</t>
  </si>
  <si>
    <t>PASTA PROFILÁTICA COM FLÚOR TUBO COM 90 GR , CONTENDO FLÚOR. UTILIZADA COMO PARTE DO TRATAMENTO PRFISSIONAL DE PROFILAXIA DE CÁRIES E DOENÇAS PERIODONTAIS POSSUI SABOR REFRESCANTE ABRASIVOS ADEQUADAMENTE DOSADOS PROMOVE PROTEÇÃO CONTRA CÁRIES</t>
  </si>
  <si>
    <t>HIDRÓXIDO DE CÁLCIO P.A FORMADO EM PÓ. PRINCÍPIO ATIVO PARA PASTA OBTURADORA E CAPEAMENTO PULPAR. CAUSA A PROTEÇÃO DO TECIDO PULPAR, DE AGENTES TÓXICOS DE ALGUNS MATERIAIS RESTAURADORES. EMBALAGEM COM 10 G</t>
  </si>
  <si>
    <t>VERNIZ DE FLUORETO DE SÓDIO A 5%22 600 PPM F TRATAMENTO DE HIPERSENSIBILIDADE DENTINÁRIA PREVENÇÃO DE CÁRIES RECORRENTE (OU MARGINAL). PREVENÇÃO DO DESENVOLVIMENTO DE CÁRIES. PREVENÇÃO DA DESCALCIFICAÇÃO AO REDOR DOS BRAQUETES NOS APARELHOS ORTODÔNTICOS. VALIDADE: 3 ANOS.</t>
  </si>
  <si>
    <t>IONÔMERO DE VIDRO RESTAURADOR FOTOPOLIMERIZÁVEL (CÁPSULAS). * RESISTENTE AO DESGASTE A LONGO PRAZO. ADERE QUIMICAMENTE À ESTRUTURA DENTAL. LIVRE DE BPA. ALTA LIBERAÇÃO DE FLÚOR. REFORÇADO COM RESINA. ÚNICO FOTOPOLIMERIZÁVEL. EXCELENTE ESTÉTICA. ALTA RESISTÊNCIA A FLEXÃO. RADIOPACO. EMBALAGEM ( CX ) COM 50 CÁPSULAS.</t>
  </si>
  <si>
    <t>KIT RESTAURADOR INTERMEDIÁRIO, KIT PÓ/LÍQ. COMPOSIÇÃO REFORÇADA À BASE DE ÓXIDO DE ZINCO E EUGENOL. CARACTERÍSTICAS: - PERMITE A CONFECÇÃO DE RESTAURAÇÕES TEMPORÁRIAS DE LONGA DURAÇÃO, PODENDO SER MANTIDO NA CAVIDADE BUCAL POR ATÉ DOIS ANOS; - MATERIAL IDEAL PARA A CONFECÇÃO DE BASE DE RESTAURAÇÕES DE AMÁLGAMA; - DURABILIDADE DOS CURATIVOS; - ALTA RESISTÊNCIA À COMPRESSÃO. ITENS INCLUSOS: EMBALAGEM (  KIT) COM 38G DE PÓ + 15ML DE LÍQUIDO.</t>
  </si>
  <si>
    <t>ADESIVO PARA ESMALTE E DENTINA FOTOPOLIMERIZÁVEL; BPA FREE; ÓTIMA POLIMERIZAÇÃO: SUAS CARACTERÍSTICAS QUÍMICAS GARANTEM A QUALIDADE DA POLIMERIZAÇÃO (MESMO EM AMBIENTE COM ALTA UMIDADE); MAIOR ESTABILIDADE E RESISTÊNCIA AO FILME ADESIVO: DEVIDO À PRESENÇA DE NANOPARTÍCULAS DE SÍLICA TRATADA; COMBINAÇÃO DE PRIMER E ADESIVO NO MESMO FRASCO, SIMPLIFICANDO AS ETAPAS SOLVENTE A BASE DE ETANOL; BAIXO ÍNDICE DE SENSIBILIDADE PÓS-OPERATÓRIO; TÉCNICA DO CONDICIONAMENTO ÁCIDO TOTAL;</t>
  </si>
  <si>
    <t>SACO PLÁSTICO PP (POLIPROPILENO) DIMENSÃO: 14 CM X 21CM X 0,008 CM. PACOTE CONTENDO 500 UNIDADES</t>
  </si>
  <si>
    <t>SACO PLÁSTICO PP (POLIPROPILENO) DIMENSÃO: 25 CM X 35 CM X 0,008 CM. PACOTE CONTENDO 1 KG</t>
  </si>
  <si>
    <t>SACO PLÁSTICO PP (POLIPROPILENO) DIMENSÃO: 10 CM X 20 CM X 0,008 CM. PACOTE CONTENDO 1 KG</t>
  </si>
  <si>
    <t>TOALHA DE ROSTO PEQUENA DIMENSÃO: 40 X 65 CM GRAMATURA: 280 G/M2 NA COR BRANCA100% ALGODÃO</t>
  </si>
  <si>
    <t>ESPONJA HEMOSTÁTICA* PRODUZIDA COM 100% DE COLÁGENO PORCINO LIOFILIZADO. PERMITE BOA VISUALIZAÇÃO DO CAMPO CIRÚRGICO AO PROFISSIONAL. CONTA COM ABSORÇÃO DE 40-50 VEZES SEU PRÓPRIO PESO EM SANGUE TOTAL. É COMPLETAMENTE REABSORVIDO PELO ORGANISMO EM 15 DIAS. MATERIAL ATÓXICO E NÃO PIROGÊNICO. ESTERILIZADA POR RAIOS GAMA. PROPORCIONA A PROTEÇÃO DO LEITO DA FERIDA CIRÚRGICA. MATERIAL LEVE COM PESO APROXIMADO DE 10MG. DIMENSÕES: 1X1 CM.</t>
  </si>
  <si>
    <t>LUBRIFICANTE SPRAY ÓLEO LUBRIFICANTE SPRAY PARA CANETAS DE ALTA E BAIXA ROTAÇÃO COM BICO DE APLICAÇÃO. O LUBRIFICANTE SPRAY É PRODZIDO COM ÓLEO MINERAL ATÓXICO DE BAIXA VISCOSIDADE EMBALAGEM SPRAY DE 200 ML (143G), DE FÁCIL APLICAÇÃO, NÃO CONTEM CFC (CLOROFLUORCARBONETOS) NÃO EVAPORA EM ALTAS TEMPERATURAS</t>
  </si>
  <si>
    <t>ESCOVA DENTAL ADULTO, TAMANHO MÉDIA, MACIA, CERDAS PLANAS.</t>
  </si>
  <si>
    <t>CONE DE GUTA PERCHA ACESSÓRIO B8 28MM, EMBALAGEM (CX) COM 120 UNIDADES.</t>
  </si>
  <si>
    <t>CONES DE GUTA PERCHA ACESSÓRIO B7 28MM, EMBALAGEM (  CX )COM 120 UNIDADES.</t>
  </si>
  <si>
    <t>APLICADOR DE MICROBRUSH POSSUI HASTE DOBRÁVEL (1 DOBRA) E PONTA COM CERDAS DE NYLON NOS TAMANHOS: EXTRA FINO 1,0MM (1/16 DE GOTA). CX C/ 100 UNIDADES.</t>
  </si>
  <si>
    <t>APLICADOR MICROBRUSH TAMANHO REGULAR. POSSUI HASTE DOBRÁVEL (1 DOBRA) E PONTA COM CERDAS DE NYLON NOS TAMANHOS: REGULAR 2,0MM (1,4 DE GOTA) C/ 100 UNIDADES .</t>
  </si>
  <si>
    <t>ROLETE DE ALGODÃO HIDRÓFILO. ROLO DENTAL NUMERO 01 100% ALGODÃO 25G. PCTE COM 100 UNIDADES,CONFECCIONADO COM A MAIS ALTA QUALIDADE. UTILIZA UM MODERNO PROCESSO DE FABRICAÇÃO. PRODUZIDO COM FIBRAS SELECIONADAS 100% NATURAIS. POSSUI FORMATO CILÍNDRICO E PODE SER ESTERILIZADO EM GÁS (ÓXIDO DE ETILENO) E RAIO GAMA. UTILIZADO PARA TRATAMENTO DENTÁRIO, LIMPEZA BUCAL, ABSORÇÃO DE SALIVA E AFASTAMENTO DA BOCHECHA. EXTREMAMENTE MACIO E ABSORVENTE, PROPORCIONANDO ASSIM FACILIDADES PARA O PROFISSIONAL.</t>
  </si>
  <si>
    <t>SUGADOR CIRURGICO ESTÉRIL DESCARTÁVEL POSSUI TRÊS DIÂMETROS DE PONTAS, QUE PERMITEM SUGAR EM VÁRIAS SITUAÇÕES CIRÚRGICAS. SUGADOR EMBALADO INDIVIDUALMENTE, ESTÉRIL, DESCARTÁVEL E ATÓXICO. TUBO COM EXCLUSIVA CURVATURA CONFECCIONADO EM PVC RÍGIDO. DIÂMETRO DO TUBO: 5MM. PONTEIRAS E PORTA-FILTRO CONFECCIONADO EM POLIETILENO DE ALTA DENSIDADE. DIÂMETRO DAS PONTEIRAS: 2,5MM E 3,0MM. EMBALAGEM COM 40 UNIDADES</t>
  </si>
  <si>
    <t>SUGADOR DESCARTÁVEL TUBO CONFECCIONADO EM PVC MACIO, ATÓXICO, COLORIDO, VAZADO E COM AROMA ARTIFICIAL DE TUTTI-FRUTTI. NÃO ESTÉRIL E DESCARTÁVEL, PROIBIDO REUTILIZAR. EMBALAGEM CONTENDO 40 UNIDADES</t>
  </si>
  <si>
    <t>AGULHA GENGIVAL DESCARTÁVEL LONGA 27G, 30MM. AGULHA SILICONIZADA COM BISEL TRIFACETADO.* FABRICADAS EM LIGA DE AÇO INOXIDÁVEL, COM NIQUELAÇÃO GALVÂNICA.* PRODUTO ESTÉRIL.* CX C/ 100 UNIDADES.</t>
  </si>
  <si>
    <t>AGULHA GENGIVAL DESCARTÁVEL TRIFACETADA CURTA 30G 22MM, PRODUTO ESTÉRIL, CX COM 100 UNIDADES. AGULHA SILICONIZADA COM BISEL TRIFACETADO.* FABRICADAS EM LIGA DE AÇO INOXIDÁVEL, COM NIQUELAÇÃO GALVÂNICA.</t>
  </si>
  <si>
    <t>AGULHA GENGIVAL EXTRA CURTA 30G 15 MM, CX COM 100 UNIDADES. AGULHA SILICONIZADA COM BISEL TRIFACETADO.* FABRICADAS EM LIGA DE AÇO INOXIDÁVEL, COM NIQUELAÇÃO GALVÂNICA.* PRODUTO ESTÉRIL.</t>
  </si>
  <si>
    <t>BROCA DIAMANTADA 1111 EF/FF CX C/ 10</t>
  </si>
  <si>
    <t>BROCA DIAMANTADA 1112 EF/FF CX C/ 10</t>
  </si>
  <si>
    <t>BROCA DIAMANTADA 1013HL CX C/ 10</t>
  </si>
  <si>
    <t>BROCA DIAMANTADA 3118FF CX C/ 10</t>
  </si>
  <si>
    <t>BROCA DIAMANTADA 3168FF CX C/ 10</t>
  </si>
  <si>
    <t>BROCA GRANULAÇÃO FINA 3195 FF CX C/ 10</t>
  </si>
  <si>
    <t>BROCA PARA OSSO 702 FG 25, EM CARBONETO DE TUNGSTÊNIO E AÇO INOXIDÁVEL, BLISTER COM 5 UNIDADES.</t>
  </si>
  <si>
    <t>BROCA DE BAIXA ROTAÇÃO N° 02 CX C/ 06</t>
  </si>
  <si>
    <t>BROCA DE BAIXA ROTAÇÃO N° 04 CX C/ 06</t>
  </si>
  <si>
    <t>BROCA DE BAIXA ROTAÇÃO N° 06 CX C/ 06</t>
  </si>
  <si>
    <t>BROCA DE BAIXA ROTAÇÃO N° 08 CX C/ 06</t>
  </si>
  <si>
    <t>BROCA DE BAIXA ROTAÇÃO N° 10 CX C/ 06</t>
  </si>
  <si>
    <t>BROCA DIAMANTADA   ALTA ROTAÇÃO  CÔNICA TOPO ARREDONDADO   Nº  2134FF CX C/10</t>
  </si>
  <si>
    <t>BROCA DIAMANTADA DE ACABAMENTO 2135 FF CX C/10</t>
  </si>
  <si>
    <t>BROCA DIAMANTADA   1014HL CX C/10</t>
  </si>
  <si>
    <t>BROCA DIAMANTADA 1016HL CX C/ 10</t>
  </si>
  <si>
    <t>BROCA DIAMANTADA HL 1015 CX C/10</t>
  </si>
  <si>
    <t>BROCA DIAMANTADA 1017HL CX C/ 10</t>
  </si>
  <si>
    <t>BROCA DIAMANTADA 1019HL CX C/ 10</t>
  </si>
  <si>
    <t>BROCA DIAMANTADA DE ACABAMENTO 1091 CX C/ 10</t>
  </si>
  <si>
    <t>BROCA DIAMANTADA DE ACABAMENTO 2134 FF CXC/10</t>
  </si>
  <si>
    <t>BROCA P/ ACABAMENTO DE RESINA 2135 F CX C/ 10 UN</t>
  </si>
  <si>
    <t>BROCA ESFÉRICA 1011 CX C/10 UN</t>
  </si>
  <si>
    <t>BROCA ESFÉRICA 1012 CX C/ 10 UN</t>
  </si>
  <si>
    <t>BROCA ESFÉRICA 1013 CXC/ 10 UN</t>
  </si>
  <si>
    <t>BROCA ESFÉRICA 1014 CX C/ 10UN</t>
  </si>
  <si>
    <t>BROCA ESFÉRICA 1015 CX C/ 10 UN</t>
  </si>
  <si>
    <t>BROCA ESFÉRICA 1016 CX C/ 10 UN</t>
  </si>
  <si>
    <t>BROCA P/ ACABAMENTO DE RESINA 3118 F CX C/ 10 UN</t>
  </si>
  <si>
    <t>BROCA P/ ACABAMENTO DE RESINA 3168 F CX C/ 10 UN</t>
  </si>
  <si>
    <t>BROCA P/ ACABAMENTO DE RESINA 3195 F CX C/ 10 UN</t>
  </si>
  <si>
    <t>BROCA LENTULO 25MM - Nº 1 -  CX C/ 6 UNIDADES. ESPIRAL DE AÇO INOXIDÁVEL, DE BAIXA ROTAÇÃO COM 25MM DE COMPRIMENTO. TAMANHO: 001 LISTRA VERMELHA INDICATIVA DE TAMANHO.</t>
  </si>
  <si>
    <t>CONTRA ÂNGULO COM BAIXO NÍVEL DE RUÍDO E COM ROLAMENTOS DE CERÂMICA, GARANTINDO MAIOR DURABILIDADE E LONGA VIDA ÚTIL. POSSUI SPRAY EXTERNO EVITA O AQUECIMENTO DURANTE OS PROCEDIMENTOS. GIRO LIVRE DE 360° E ACOPLAMENTO INTRAMATIC. QUE UTILIZA BROCAS PM DE 2,35MM E BROCAS DE ALTA ROTAÇÃO DE 1,6MM (COM UTILIZAÇÃO DO ACESSÓRIO MANDRIL VENDIDO SEPARADAMENTE).</t>
  </si>
  <si>
    <t>ESCOVA DENTAL INFANTIL, MACIA, CERDAS PLANAS.</t>
  </si>
  <si>
    <t>EXTIRPA 21MM Nº 10 BLISTER COM 10 UN CADA</t>
  </si>
  <si>
    <t>EXTIRPA 21MM Nº 15 BLISTER COM 10 UN CADA</t>
  </si>
  <si>
    <t>EXTIRPA 21MM Nº 20 BLISTER COM 10 UN CADA</t>
  </si>
  <si>
    <t>EXTIRPA 21MM Nº 25 BLISTER COM 10 UN CADA</t>
  </si>
  <si>
    <t>FIO DENTAL, EMBALAGEM COM 50 METROS.</t>
  </si>
  <si>
    <t>FIO DE SUTURA DE SEDA  Nº 4.0 AGULHA EM AÇO-INOX SILICONIZADA, 1/2 CÍRCULO CORTANTE 1,7CM. FIO SINTETIZADO COM MATERIAL NATURAL, FILAMENTO DE SEDA NATURAL E TRANÇADA. * ESTERILIZADO EM RAIO GAMA. * AS AGULHAS SÃO INSPECIONADAS INDIVIDUALMENTE QUANTO À PONTA, LUBRIFICAÇÃO E FIXAÇÃO PARA GARANTIR PUNÇÃO FÁCIL E SEGURA. * ATÓXICO, NÃO PIROGÊNICO, DE USO ÚNICO E ESTÉRIL. * EMBALADOS INDIVIDUALMENTE EM PAPEL GRAU CIRÚRGICOS, SENDO QUE A EMBALAGEM PRIMÁRIA TRATA-SE DE ENVELOPE METALIZADO INTERNAMENTE, GARANTINDO A INTEGRIDADE DO FIO. * USO EXCLUSIVO EM ODONTOLOGIA. * VALIDADE: 5 ANOS.</t>
  </si>
  <si>
    <t>LÂMINA DE BISTURI Nº15 CX C/ 100 UNIDADES.</t>
  </si>
  <si>
    <t>LIMA KERR 31MM Nº06. CX C/6. * LIMA MANUAL EM AÇO INOXIDÁVEL PARA INSTRUMENTAÇÃO DE CANAIS RADICULARES. SUA SECÇÃO TRANVERSAL TRIANGULAR GARANTE MAIOR FLEXIBILIDADE AO INSTRUMENTO. É FABRICADA POR TORÇÃO E POSSUI ALTA EFICIÊNCIA DE CORTE. É INDICADA PARA INSTRUMENTAÇÃO DE CANAIS CURVOS E/OU ATRÉSICOS. SUA CONICIDADE (TAPER) É .02. DISPONÍVEIS NOS TAMANHOS ISO 15 À 40 E COMPRIMENTOS 31MM.</t>
  </si>
  <si>
    <t>LIMA KERR 31 MM Nº 08. LIMA EM AÇO INOXIDÁVEL COM SECÇÃO TRANSVERSAL QUADRANGULAR, COMPRIMENTO DE 31MM E TORÇÃO DE 18 A 20 ESPIRAIS. SÉRIE ESPECIAL TAMANHO: 08. CX  C/6 UNIDADES.</t>
  </si>
  <si>
    <t>LIMA KERR 31MM Nº 10. CX C/ 6 UNIDADES.  INSTRUMENTO DE AÇO INOXIDÁVEL DE ALTA QUALIDADE, PROPORCIONANDO MAIOR DURABILIDADE, EMPREGADO PARA PREPARO QUÍMICO-CIRÚRGICO DOS CANAIS RADICULARES. POSSUI SECÇÃO TRANSVERSAL EM FORMA DE QUADRADO, OCASIONANDO BASTANTE FLEXIBILIDADE E MUITA RESISTÊNCIA. INSTRUMENTO DE AÇO INOXIDÁVEL FABRICADO POR TORÇÃO. POSSUI SECÇÃO TRANSVERSAL QUADRANGULAR. INDICADA PARA O PREPARO QUÍMICO-CIRÚRGICO DE CANAIS RADICULARES, POR MEIO DE ALARGAMENTO E LIMPEZA DOS MESMOS POSSUI ALTO PODER DE CORTE, RESISTÊNCIA E BOA FLEXIBILIDADE.</t>
  </si>
  <si>
    <t>LIMA FLEXOFILE KERR 31MM Nº 15. LIMAS ESTÉREIS, PRONTAS PARA USO DO PROFISSIONAL.</t>
  </si>
  <si>
    <t>LIMA FLEXOFILE KERR 31MM Nº 25.  LIMAS ESTÉREIS, PRONTAS PARA USO DO PROFISSIONAL. EMPREGADAS NA INSTRUMENTAÇÃO DOS CANAIS RADICULARES, SENDO MAIS INDICADAS PARA CANAIS CURVOS. LIMA MANUAL DE ALTA FLEXIBILIDADE EM AÇO INOXIDÁVEL COM SECÇÃO TRANSVERSAL TRIANGULAR COM PONTA GUIA. REALIZA MOVIMENTOS DE ALARGAMENTO E LIMAGEM. COMPRIMENTO: 31MM - 1ª SÉRIE.  TAMANHO: 25. CX C/6 UNIDADES.</t>
  </si>
  <si>
    <t>LIMA HEDSTRON FILE  21MM Nº 10.  LIMA HEDSTROEM N°20 21MM ESTÉRIL CARACTERÍSTICAS:  * EM AÇO INOXIDÁVEL COM SECÇÃO TRANSVERSAL EM FORMA DE GOTA COM PONTA ATIVADA. ESPIRAL DE PEQUENOS CONES SUPERPOSTOS.  * EXCELENTE CAPACIDADE DE CORTE, É RASPADORA, REMONOVE OBTURAÇÕES.   * A PARTE QUE CORTA FICA NA BASE DOS CONES.  * TEM POUCA FEXIBILIDADE. INDICAÇÃO: INDICADA PARA MANOBRAS DE PULPECTOMIA E PREPARO QUÍMICO-CIRÚRGICO DO CANAL RADICULAR.EMBALAGEM COM: 6 UNIDADES ESTÉREIS. CX C/6 UNIDADES.</t>
  </si>
  <si>
    <t>LIMA HEDSTROM FILE 21MM- Nº15.  EM AÇO INOXIDÁVEL COM SECÇÃO TRANSVERSAL EM FORMA DE GOTA COM PONTA ATIVADA. INDICADA PARA MANOBRAS DE PULPECTOMIA E PREPARO QUÍMICO-CIRÚRGICO DO CANAL RADICULAR. DIMENSÕES DA EMBALAGEM (LARGURA X ALTURA X PROFUNDIDADE): 3 X 4,5 X 0,01 CM PESO DO PRODUTO: 0,02 KG CX C/6 UNIDADES.</t>
  </si>
  <si>
    <t>LIMA HEDSTRON FILE  21MM Nº 20.  LIMA HEDSTROEM N°20 21MM ESTÉRIL CARACTERÍSTICAS:  * EM AÇO INOXIDÁVEL COM SECÇÃO TRANSVERSAL EM FORMA DE GOTA COM PONTA ATIVADA. ESPIRAL DE PEQUENOS CONES SUPERPOSTOS.  * EXCELENTE CAPACIDADE DE CORTE, É RASPADORA, REMONOVE OBTURAÇÕES.   * A PARTE QUE CORTA FICA NA BASE DOS CONES.  * TEM POUCA FEXIBILIDADE. INDICAÇÃO: INDICADA PARA MANOBRAS DE PULPECTOMIA E PREPARO QUÍMICO-CIRÚRGICO DO CANAL RADICULAR.EMBALAGEM COM: 6 UNIDADES ESTÉREIS. CX C/6 UNIDADES.</t>
  </si>
  <si>
    <t>LIMA HEDSTRON FILE  21MM Nº 25.  AS LIMAS HEDSTROM SÃO FEITAS DE UM FIO RETORCIDO DE AÇO INOXIDÁVEL. A PROFUNDIDADE DE SUA ESPIRAL AUMENTA COM A SUA CONICIDADE, CRIANDO UM INSTRUMENTO MAIS AFIADO E FLEXÍVEL. LIMAS MANUAIS DE AÇO INOXIDÁVEL PARA PROCEDIMENTOS DE ENDODONTIA (CANAL). TAMANHO DA CAIXA DE LIMA: 4.8 X 3 X .7 CM. ADOTADO EM PROCEDIMENTOS DE CANAL. FUNÇÃO: DAR FORMATO, LIMPAR A RAIZ DO CANAL ANTES DA OBTURAÇÃO. CX C/6 UNIDADES.</t>
  </si>
  <si>
    <t>LIMA HEDSTRON FILE 21MM Nº 30.  CARACTERÍSTICAS: EM AÇO INOXIDÁVEL COM SECÇÃO TRANSVERSAL EM FORMA DE GOTA COM PONTA ATIVADA. ESPIRAL DE PEQUENOS CONES SUPERPOSTOS. A PARTE QUE CORTA FICA NA BASE DOS CONES. TEM POUCA FEXIBILIDADE. MOVIMENTO: LIMAGEM. EMBALAGEM COM 6 LIMAS. CX C/6 UNIDADES.</t>
  </si>
  <si>
    <t>LIMA HEDSTRON FILE  25MM Nº15. EM AÇO INOXIDÁVEL COM SECÇÃO TRANSVERSAL EM FORMA DE GOTA COM PONTA ATIVADA. ESPIRAL DE PEQUENOS CONES SUPERPOSTOS. A PARTE QUE CORTA FICA NA BASE DOS CONES. TEM POUCA FEXIBILIDADE. MOVIMENTO: LIMAGEM. COMPRIMENTO: 25MM. 1ª SÉRIE TAMANHO: 15. INDICADA PARA MANOBRAS DE PULPECTOMIA E PREPARO QUÍMICO-CIRÚRGICO DO CANAL RADICULAR. CX C/6 UNIDADES.</t>
  </si>
  <si>
    <t>LIMA HEDSTRON FILE 21MM Nº 40. LIMA MANUAL EM AÇO INOXIDÁVEL, ELETROPOLIDA, PERTENCENTE À CLASSIFICAÇÃO AISI 302, COM APROXIMADAMENTE 17% DE CROMO E 8% DE NÍQUEL, FABRICADA POR USINAGEM. CABO FABRICADO EM MATERIAL PLÁSTICO, DO TIPO POLIAMIDA, DE ESPECIFICAÇÃO PA 6.6. SERIAÇÃO ISO NOS NÚMEROS DE 08 AO 140. SECÇÃO TRANSVERSAL EM FORMA DE GOTA COM PONTA ATIVA. COM STOPS DE SILICONE. CX C/6 UNIDADES.</t>
  </si>
  <si>
    <t>LIMA HEDSTRON FILE  25MM Nº 25. LIMAS ESTÉREIS, PRONTAS PARA USO DO PROFISSIONAL. * EM AÇO INOXIDÁVEL COM SECÇÃO TRANSVERSAL EM FORMA DE GOTA COM PONTA ATIVADA. CX  C/6 UNIDADES.</t>
  </si>
  <si>
    <t>LIMA HEDSTRON FILE  25MM N º 30. AS LIMAS HEDSTROM SÃO FEITAS DE UM FIO RETORCIDO DE AÇO INOXIDÁVEL. A PROFUNDIDADE DE SUA ESPIRAL AUMENTA COM A SUA CONICIDADE, CRIANDO UM INSTRUMENTO MAIS AFIADO E FLEXÍVEL. LIMAS MANUAIS DE AÇO INOXIDÁVEL PARA PROCEDIMENTOS DE ENDODONTIA (CANAL). TAMANHO DA CAIXA DE LIMA: 4.8 X 3 X .7 CM. ADOTADO EM PROCEDIMENTOS DE CANAL. FUNÇÃO: DAR FORMATO, LIMPAR A RAIZ DO CANAL ANTES DA OBTURAÇÃO. CX C/6 UNIDADES.</t>
  </si>
  <si>
    <t>LIMA HEDSTRON FILE  25MM Nº 35.  LIMA MANUAL EM AÇO INOXIDÁVEL, ELETROPOLIDA, PERTENCENTE À CLASSIFICAÇÃO AISI 302, COM APROXIMADAMENTE 17% DE CROMO E 8% DE NÍQUEL, FABRICADA POR USINAGEM. CABO FABRICADO EM MATERIAL PLÁSTICO, DO TIPO POLIAMIDA, DE ESPECIFICAÇÃO PA 6.6. SERIAÇÃO ISO NOS NÚMEROS DE 08 AO 140. * SECÇÃO TRANSVERSAL EM FORMA DE GOTA COM PONTA ATIVA. COM STOPS DE SILICONE. CX C/6 UNIDADES.</t>
  </si>
  <si>
    <t>LIMA FLEXOFILE HEDSTRON 31MM Nº 15. LIMA MANUAL EM AÇO INOXIDÁVEL, ELETROPOLIDA, PERTENCENTE À CLASSIFICAÇÃO AISI 302, COM APROXIMADAMENTE 17% DE CROMO E 8% DE NÍQUEL, FABRICADA POR USINAGEM. CABO FABRICADO EM MATERIAL PLÁSTICO, DO TIPO POLIAMIDA, DE ESPECIFICAÇÃO PA 6.6. SERIAÇÃO ISO NOS NÚMEROS DE 08 AO 140. * SECÇÃO TRANSVERSAL EM FORMA DE GOTA COM PONTA ATIVA. * COM STOPS DE SILICONE. CX C/6 UNIDADES.</t>
  </si>
  <si>
    <t>LIMA FLEXOFILE HEDSTRON 31MM Nº 25. LIMA MANUAL EM AÇO INOXIDÁVEL, ELETROPOLIDA, PERTENCENTE À CLASSIFICAÇÃO AISI 302, COM APROXIMADAMENTE 17% DE CROMO E 8% DE NÍQUEL, FABRICADA POR USINAGEM. CABO FABRICADO EM MATERIAL PLÁSTICO, DO TIPO POLIAMIDA, DE ESPECIFICAÇÃO PA 6.6. SERIAÇÃO ISO NOS NÚMEROS DE 08 AO 140. SECÇÃO TRANSVERSAL EM FORMA DE GOTA COM PONTA ATIVA. COM STOPS DE SILICONE. CX C/6 UNIDADES.</t>
  </si>
  <si>
    <t>LIMA FLEXOFILE KERR 21MM Nº 15 A 40. AS LIMAS K FLEXOFILE SÃO ESPECIALMENTE INDICADAS PARA CANAIS CURVILÍNEOS, POR SEREM MAIS FLEXÍVEIS QUE AS LIMAS TIPO K. COM DESIGN TRANÇADO, CORPO DE AÇO INOXIDÁVEL DE ALTA QUALIDADE, PROPORCIONANDO MAIOR DURABILIDADE, SÃO EMPREGADAS PARA PREPARO QUÍMICO-CIRÚRGICO DOS CANAIS RADICULARES. LIMA MANUAL DE ALTA FLEXIBILIDADE EM AÇO INOXIDÁVEL COM SECÇÃO TRANSVERSAL TRIANGULAR COM PONTA GUIA. REALIZA MOVIMENTOS DE ALARGAMENTO E LIMAGEM. COMPRIMENTO DE 21MM A 31MM. CX C/6 UNIDADES.</t>
  </si>
  <si>
    <t>LIMA FLEXOFILE KERR 21MM Nº 45 A 80. PARA TODAS AS TÉCNICAS DE PREPARO DO CANAL RADICULAR COM MOVIMENTOS ROTATÓRIOS E DE LIMAGEM. LIMA EM AÇO INOXIDÁVEL COM SECÇÃO TRANSVERSAL QUADRANGULAR, COMPRIMENTO DE 21MM E TORÇÃO DE 18 A 20 ESPIRAIS. 2ª SÉRIE TAMANHO: 45 A 80 (SORTIDA). CX C/6 UNIDADES.</t>
  </si>
  <si>
    <t>LIMA FLEXOFILE KERR 25MM Nº 15 A 40.  EMPREGADAS NA INSTRUMENTAÇÃO DOS CANAIS RADICULARES, SENDO MAIS INDICADAS PARA CANAIS CURVOS. LIMAS ESTÉREIS, PRONTAS PARA USO DO PROFISSIONAL. LIMA MANUAL DE ALTA FLEXIBILIDADE EM AÇO INOXIDÁVEL COM SECÇÃO TRANSVERSAL TRIANGULAR COM PONTA GUIA. REALIZA MOVIMENTOS DE ALARGAMENTO E LIMAGEM. COMPRIMENTO: 25MM - 1ª SÉRIE. TAMANHO: 15 A 40 (SORTIDAS). CX C/6 UNIDADES.</t>
  </si>
  <si>
    <t>MATRIZ DE AÇO 0,5MM.  PROTEGE OS DENTES ADJACENTES DURANTE O PREPARO, CONDICIONAMENTO ÁCIDO E APLICAÇÃO DO ADESIVO; APRESENTADA EM BOBINA, PODER SER CORTADA NO TAMANHO DESEJADO; FABRICADA EM AÇO INOXIDÁVEL MALEÁVEL; LARGURAS DE 5MM; ESPESSURA DE 0,05MM.</t>
  </si>
  <si>
    <t>MATRIZ DE AÇO 0,7MM. PROTEGE OS DENTES ADJACENTES DURANTE O PREPARO, CONDICIONAMENTO ÁCIDO E APLICAÇÃO DO ADESIVO; APRESENTADA EM BOBINA, PODER SER CORTADA NO TAMANHO DESEJADO; FABRICADA EM AÇO INOXIDÁVEL MALEÁVEL; LARGURAS DE 7MM; ESPESSURA DE 0,07MM.</t>
  </si>
  <si>
    <t>MICRO MOTOR DE BAIXA ROTAÇÃO ACOPLAMENTO BORDEN INTRAMATIC. SPRAY INTERNO. ROTAÇÃO DE 5.000 A 20.000 RPM. ENCAIXE INTRAMATIC UNIVERSAL: FÁCIL MANUSEIO: PERMITE GIRO LIVRE DE 360º. BAIXO NÍVEL DE RUÍDO E VIBRAÇÃO: MENOS ESTRESSE PARA O DENTISTA E PACIENTE. ESTERILIZÁVEL EM AUTOCLAVE ATÉ 135°C. GARANTIA: 1 ANO. INDICAÇÕES: INDICADO PARA O PREPARO DE CAVIDADES, PROFILAXIA COM PASTA ABRASIVA, ACABAMENTO DE RESTAURAÇÕES E TRABALHOS LEVES EM LABORATÓRIO DE PRÓTESE. LIMPEZA INTERNA DE ""INLAY-ONLAY"" DE RESINA E CERÂMICA.</t>
  </si>
  <si>
    <t>PAPEL CARBONO PARA ARTICULAÇÃO, DESCRIÇÃO AZUL E VERMELHO. DUPLA FACE. RESISTENTE À TRAÇÃO E À UMIDADE. RECOBERTO POR FINA CAMADA DE PARAFINA. REGISTRO NO ANVISA: 10349450058. INDICAÇÃO: PARA REGISTRO DOS CONTATOS OCLUSAIS NOS PROCEDIMENTOS DE AJUSTE DE RESTAURAÇÕES, PEÇAS PROTÉTICAS E SUPERFÍCIES DENTAIS. 12 PACOTES COM 12 UNIDADES.</t>
  </si>
  <si>
    <t>POTE DAPPEN DE PLASTICO COLORIDO AUTOCLAVAVEL MEDIDAS:• ALTURA 2,5CM CONCAVIDADE SUPERIOR 2,5 CM. CAPACIDADE MÁXIMA 8ML CONCAVIDADE INFERIOR 1 CM. 2 CAVIDADES COM MÁXIMO DE 1/2ML POR CAVIDADE.</t>
  </si>
  <si>
    <t>TIRA ABRASIVAS EM AÇO PCTE C/ 12 TIRAS, 4MMX130MM</t>
  </si>
  <si>
    <t>TIRA DE LIXA DE POLIÉSTER PARA ACABAMENTO E POLIMENTO PCTE C/ 150 UM DE 4MMX170MM</t>
  </si>
  <si>
    <t>TIRAS DE POLIÉSTER PACOTE C/ 50 UNIDADES DE 10X120X0,05MM</t>
  </si>
  <si>
    <t>PONTAS PARA ULTRASSOM E 5 5-IRRISONIC ENCAIXE –D ROSCA EXTERNA</t>
  </si>
  <si>
    <t>LENÇOL DE BORRACHA USO ÚNICO. EXTRA RESISTENTE. EMBALADO INDIVIDUALMENTE COM SISTEMA EASY OPEN, PARA MAIOR SEGURANÇA E PRATICIDADE. EMBALAGEM COM 26 UNIDADES. TAMANHO 13,5X13,5CM.</t>
  </si>
  <si>
    <t>PINCEL DE PELO DE MARTA CABO DE MADEIRA COM ESFERAS. * DESIGN MODERNO E ERGONÔMICO. CERDAS FINAS E SELECIONADAS. EVITA A FORMAÇÃO DE PONTAS DUPLAS. PROPORCIONAM EXCELENTE LIMPEZA E ACABAMENTO FINAL SEM DANIFICAR A CERÂMICA. TAMANHOS CHATO: 4A E 4B.</t>
  </si>
  <si>
    <t>BROCA 701 PARA PEÇA DE MÃO</t>
  </si>
  <si>
    <t>BROCA MAX-MINI CUTS N° 1510 TUNGSTÊNIO. EMBALAGEM COM 01 UNIDADE.</t>
  </si>
  <si>
    <t>BROCA DE CARBONETO DE TUNGSTÊNIO MAXICUT PM Nº1509, CORTE CRUZADO, PARA PEÇA DE MÃO. EMBALAGEM COM 1 UNIDADE.</t>
  </si>
  <si>
    <t>CERA ROSA Nº7 PARA MOLDAGEM DE OCLUSÃO INICIAL OU PRIMEIRA TOMADA DE MORDIDA, EMBALAGEM DE 225G.COMPOSIÇÃO HIDROCARBONETO, ÓLEOS MINERAIS, MATERIAL CORANTE. EMBALAGEM (CAIXA) COM 18 UNIDADES.</t>
  </si>
  <si>
    <t>PLACA</t>
  </si>
  <si>
    <t>PINCEL Nº 10 COMPRIMENTO TOTAL-270 MM; COMPRIMENTO DO PELO-28MM; DIÂMETRO DO PELO- 3,10MM</t>
  </si>
  <si>
    <t>PINCEL Nº 18 ALTURA; 27CM, LARGURA; 1,5CM, COMPRIMENTO; 2,5CM,PESO; 20G</t>
  </si>
  <si>
    <t>Descrição / Especificação</t>
  </si>
  <si>
    <t>Pacote</t>
  </si>
  <si>
    <t>Caixa</t>
  </si>
  <si>
    <t>CODIGO</t>
  </si>
  <si>
    <t>Aciclovir 200 mg comprimido</t>
  </si>
  <si>
    <t>Comprimido</t>
  </si>
  <si>
    <t>Aciclovir 50 mg/g, creme, bisnaga de 10g</t>
  </si>
  <si>
    <t>Bisnaga</t>
  </si>
  <si>
    <t>Ácido acetilsalicílico 100 mg comprimido</t>
  </si>
  <si>
    <t>Ácido fólico 5 mg comprimido</t>
  </si>
  <si>
    <t>Água para injeção Ampola de 10 ml</t>
  </si>
  <si>
    <t>Ampola</t>
  </si>
  <si>
    <t>Frasco</t>
  </si>
  <si>
    <t>Amoxicilina 500 mg   comprimido e/ou cápsula</t>
  </si>
  <si>
    <t>Comprimido ou cápsula</t>
  </si>
  <si>
    <t>Amoxicilina 50 mg/ ml pó para suspensão oral, frasco de 60 ml</t>
  </si>
  <si>
    <t>Atenolol 50 mg comprimido</t>
  </si>
  <si>
    <t>Azitromicina Pó para suspensão oral 40 mg/ ml, frasco de 15 ml</t>
  </si>
  <si>
    <t>Azitromicina   500 mg comprimido</t>
  </si>
  <si>
    <t>Resila-o de amlodipina 5 mg comprimido</t>
  </si>
  <si>
    <t>Bromazepam 3 mg comprimido</t>
  </si>
  <si>
    <t>Brometo de 3 mg 0,25 mg/ ml (equivalente a 0,202 mg/ ml de 3 mg), solução para inalação, frasco de 20 ml</t>
  </si>
  <si>
    <t>Bromoprida 5 mg/ ml, solução injetável, ampola de 2 ml</t>
  </si>
  <si>
    <t>Bromoprida 10 mg comprimido</t>
  </si>
  <si>
    <t>Butilbrometo de escopolamina 10 mg comprimido</t>
  </si>
  <si>
    <t>Butilbrometo de escopolamina 20 mg/ mL, solução injetável, ampola de 1 ml</t>
  </si>
  <si>
    <t>Captopril 25 mg comprimido</t>
  </si>
  <si>
    <t>Carbamazepina 20 mg/ ml, suspensão oral, frasco de 100 ml</t>
  </si>
  <si>
    <t>Carbamazepina 200 mg comprimido</t>
  </si>
  <si>
    <t>Carbonato de lítio 300 mg comprimido</t>
  </si>
  <si>
    <t>Ceftriaxona Pó para solução injetável, uso intravenoso, frasco-ampola de 1g</t>
  </si>
  <si>
    <t>Frasco-ampola</t>
  </si>
  <si>
    <t>Ciclobenzaprina 5 mg comprimido</t>
  </si>
  <si>
    <t>Clonazepam 2,5 mg/ ml, solução oral, frasco com 20 ml</t>
  </si>
  <si>
    <t>Cloridrato de alprazolam 0,5 mg comprimido</t>
  </si>
  <si>
    <t>Cloridrato de ambroxol 30 mg/5 ml, xarope uso oral adulto, frasco de 100 ml</t>
  </si>
  <si>
    <t>Cloridrato de ambroxol 15 mg/5 ml xarope uso oral pediátrico, frasco de 100 ml</t>
  </si>
  <si>
    <t>Cloridrato de amitriptilina 25 mg comprimido</t>
  </si>
  <si>
    <t>Cloridrato de biperideno 2 mg comprimido</t>
  </si>
  <si>
    <t>Cloridrato de bupropiona 150 mg comprimido</t>
  </si>
  <si>
    <t>Cloridrato de ciprofloxacino 500 mg comprimido</t>
  </si>
  <si>
    <t>Cloridrato de clorpromazina 100 mg comprimido</t>
  </si>
  <si>
    <t>Cloridrato de clorpromazina 25 mg comprimido</t>
  </si>
  <si>
    <t>Cloridrato de fluoxetina 20 mg cápsula ou comprimido</t>
  </si>
  <si>
    <t>Cápsula ou comprimido</t>
  </si>
  <si>
    <t>Cloridrato de imipramina 25 mg comprimido</t>
  </si>
  <si>
    <t>Cloridrato de levomepromazina 25 mg comprimido</t>
  </si>
  <si>
    <t>Cloridrato de metformina 850 mg comprimido</t>
  </si>
  <si>
    <t>Cloridrato de metoclopramida 4 mg/ mL solução oral, frasco de 10 mL</t>
  </si>
  <si>
    <t>Cloridrato de metoclopramida 10 mg comprimido</t>
  </si>
  <si>
    <t>Cloridrato de metoclopramida  5  mg/ mL, solução injetável, ampola de 2 mL</t>
  </si>
  <si>
    <t>Cloridrato de nortriptilina 25 mg cápsula</t>
  </si>
  <si>
    <t>Cloridrato de prometazina 25 mg comprimido</t>
  </si>
  <si>
    <t>Cloridrato de prometazina 25 mg/ ml, solução injetável, ampola de 2ml</t>
  </si>
  <si>
    <t xml:space="preserve">Cloridrato de propranolol 40 mg comprimido  </t>
  </si>
  <si>
    <t>Cloridrato de tramadol 50 mg cápsula ou comprimido</t>
  </si>
  <si>
    <t>Complexo b Nicotinamida (Vitamina B3) 16 mg, Pantotenato de cálcio (Vitamina B5) 5 mg, Cloridrato de Piridoxina (Vitamina B6) 1,3 mg, Riboflavina (Vitamina B2) 1,3 mg, Tiamina (Vitamina B1) 1,2 mg, Cianocobalamina (Vitamina B12) 2,4 mg, comprimido</t>
  </si>
  <si>
    <t>Complexo b vitamina B1 4 mg, vitamina B2 1 mg, vitamina B6 2 mg, nicotinamida (vitamina B3) 20 mg, dexpantenol (pró- vitamina B5) 3 mg/ mL, solução injetável, ampola de 2 mL</t>
  </si>
  <si>
    <t>Complexo b vitamina B1 0,24 mg, vitamina B2 0,32 mg, vitamina B6 0,26 mg, nicotinamida (vitamina B3) 2,8 mg, dexpantenol (pró- vitamina B5) 1,2 mg, Vitamina B12 0,64mcg/2 ml Solução gotas, frasco de 30 ml</t>
  </si>
  <si>
    <t>Dexametasona 0,1 mg/ ml, elixir, frasco de 100 ml</t>
  </si>
  <si>
    <t>Dexametasona 0,1%, creme, bisnaga de 10g</t>
  </si>
  <si>
    <t>Dexametasona 4 mg comprimido</t>
  </si>
  <si>
    <t>Diazepam 10 mg comprimido</t>
  </si>
  <si>
    <t>Diazepam 5 mg comprimido</t>
  </si>
  <si>
    <t>Diclofenaco 75 mg/3 ml, solução injetável, ampola de 3 ml</t>
  </si>
  <si>
    <t>Diclofenaco 50 mg comprimido</t>
  </si>
  <si>
    <t>Dimeticona / simeticona 75 mg/ ml, solução oral, frasco de 10 ml</t>
  </si>
  <si>
    <t>Diosmina + hesperidina 450+50 mg comprimido</t>
  </si>
  <si>
    <t>Dipirona sódica 500 mg comprimido</t>
  </si>
  <si>
    <t>Dipirona sódica 500 mg/ ml, solução oral, frasco de 10 ml</t>
  </si>
  <si>
    <t>Dipirona sódica 500 mg/ ml, solução injetável, ampola de 2 ml</t>
  </si>
  <si>
    <t>Espironolactona 25 mg comprimido</t>
  </si>
  <si>
    <t>Fenitoína sódica 100 mg   comprimido</t>
  </si>
  <si>
    <t>Fenobarbital 100 mg comprimido</t>
  </si>
  <si>
    <t>Fenobarbital 40 mg/ ml, solução oral, frasco de 20 ml</t>
  </si>
  <si>
    <t>Finasterida 5 mg comprimido</t>
  </si>
  <si>
    <t>Fluconazol 150 mg cápsula</t>
  </si>
  <si>
    <t>Cápsula</t>
  </si>
  <si>
    <t>Fosfato dissódico de dexametasona 4 mg/ ml, solução injetável, ampola de 2,5 ml</t>
  </si>
  <si>
    <t>Fosfato sódico de prednisolona 4,02 mg/ ml (equiv. a 3 mg/ ml de prednisolona), solução oral, frasco de 60 ml</t>
  </si>
  <si>
    <t>Furosemida 40 mg comprimido</t>
  </si>
  <si>
    <t>Gabapentina 300 mg capsula</t>
  </si>
  <si>
    <t>Glibenclamida 5 mg comprimido</t>
  </si>
  <si>
    <t>Glicose 50% (500 mg/ ml), solução injetável, ampola de 10 ml</t>
  </si>
  <si>
    <t>Guaco (Mikania glomerata Spreng.) 35 mg/ ml, xarope, frasco de 100 ml</t>
  </si>
  <si>
    <t>Haloperidol 1 mg comprimido</t>
  </si>
  <si>
    <t>Haloperidol 5 mg comprimido</t>
  </si>
  <si>
    <t>Hidroclorotiazida 25 mg comprimido</t>
  </si>
  <si>
    <t>Hidróxido de alumínio 6%, suspensão oral, frasco de 100 ml</t>
  </si>
  <si>
    <t>Ibuprofeno 600 mg comprimido</t>
  </si>
  <si>
    <t>Ibuprofeno 50 mg/ ml, suspensão oral, frasco de 30 ml</t>
  </si>
  <si>
    <t>Levotiroxina sódica 25 mcg comprimido</t>
  </si>
  <si>
    <t>Levotiroxina sódica 50 mcg comprimido</t>
  </si>
  <si>
    <t>Levotiroxina sódica 100 mcg comprimido</t>
  </si>
  <si>
    <t>Loratadina 10 mg comprimido</t>
  </si>
  <si>
    <t>Loratadina 1 mg/ ml, xarope, frasco de 100 ml</t>
  </si>
  <si>
    <t>Losartana potássica 50 mg comprimido</t>
  </si>
  <si>
    <t>Maleato de dexclorfeniramina 0,4 mg/ ml, solução oral ou xarope, frasco de 100 ml</t>
  </si>
  <si>
    <t>Maleato de dexclorfeniramina 2 mg comprimido</t>
  </si>
  <si>
    <t>Maleato de enalapril 10 mg comprimido</t>
  </si>
  <si>
    <t>Maleato de enalapril 20 mg comprimido</t>
  </si>
  <si>
    <t>Meloxicam 15 mg comprimido</t>
  </si>
  <si>
    <t>Mesilato de doxazosina 2 mg comprimido</t>
  </si>
  <si>
    <t>Metildopa 250 mg comprimido</t>
  </si>
  <si>
    <t>Metronidazol 250 mg comprimido</t>
  </si>
  <si>
    <t>Nifedipino 10 mg cápsula ou comprimido</t>
  </si>
  <si>
    <t>Nitrato de miconazol 2%, creme dermatológico, bisnaga de 28g</t>
  </si>
  <si>
    <t>Micon azol 100 mg cápsula</t>
  </si>
  <si>
    <t>Omeprazol 20 mg, cartela com 14 cápsulas</t>
  </si>
  <si>
    <t>Paracetamol 200 mg/ ml, solução oral, frasco de 10 ml</t>
  </si>
  <si>
    <t>Paracetamol 500 mg comprimido</t>
  </si>
  <si>
    <t>Prednisona 20 mg comprimido</t>
  </si>
  <si>
    <t>Prednisona 5 mg comprimido</t>
  </si>
  <si>
    <t>Risperidona 1 mg comprimido</t>
  </si>
  <si>
    <t>Sachê</t>
  </si>
  <si>
    <t>Sinvastatina 20 mg comprimido</t>
  </si>
  <si>
    <t>Sinvastatina 40 mg comprimido</t>
  </si>
  <si>
    <t>Succinato de metoprolol 25 mg comprimido de liberação controlada</t>
  </si>
  <si>
    <t>Succinato de metoprolol 50 mg comprimido de liberação controlada</t>
  </si>
  <si>
    <t>Sulfato ferroso 40 mg   comprimido</t>
  </si>
  <si>
    <t>Tramadol 50 mg/ ml, solução injetável, ampola de 2 ml</t>
  </si>
  <si>
    <t>Valproato de sódio ou ácido valproico 500 mg cápsula ou comprimido</t>
  </si>
  <si>
    <t>Capsula ou comprimido</t>
  </si>
  <si>
    <t>Valproato de sódio ou ácido valpróico 250 mg/5 ml, xarope, frasco de 100 ml</t>
  </si>
  <si>
    <t>Vitamina C 100 mg/ ml, solução injetável, ampola de 5 ml</t>
  </si>
  <si>
    <t>Valproato de sódio ou ácido valpróico 250 mg cápsula ou comprimido</t>
  </si>
  <si>
    <t>10.   </t>
  </si>
  <si>
    <t>11.   </t>
  </si>
  <si>
    <t>12.   </t>
  </si>
  <si>
    <t>13.   </t>
  </si>
  <si>
    <t>14.   </t>
  </si>
  <si>
    <t>15.   </t>
  </si>
  <si>
    <t>16.   </t>
  </si>
  <si>
    <t>17.   </t>
  </si>
  <si>
    <t>18.   </t>
  </si>
  <si>
    <t>19.   </t>
  </si>
  <si>
    <t>20.   </t>
  </si>
  <si>
    <t>21.   </t>
  </si>
  <si>
    <t>22.   </t>
  </si>
  <si>
    <t>23.   </t>
  </si>
  <si>
    <t>24.   </t>
  </si>
  <si>
    <t>25.   </t>
  </si>
  <si>
    <t>26.   </t>
  </si>
  <si>
    <t>27.   </t>
  </si>
  <si>
    <t>28.   </t>
  </si>
  <si>
    <t>29.   </t>
  </si>
  <si>
    <t>30.   </t>
  </si>
  <si>
    <t>31.   </t>
  </si>
  <si>
    <t>32.   </t>
  </si>
  <si>
    <t>33.   </t>
  </si>
  <si>
    <t>34.   </t>
  </si>
  <si>
    <t>35.   </t>
  </si>
  <si>
    <t>36.   </t>
  </si>
  <si>
    <t>37.   </t>
  </si>
  <si>
    <t>38.   </t>
  </si>
  <si>
    <t>39.   </t>
  </si>
  <si>
    <t>40.   </t>
  </si>
  <si>
    <t>41.   </t>
  </si>
  <si>
    <t>42.   </t>
  </si>
  <si>
    <t>43.   </t>
  </si>
  <si>
    <t>44.   </t>
  </si>
  <si>
    <t>45.   </t>
  </si>
  <si>
    <t>46.   </t>
  </si>
  <si>
    <t>47.   </t>
  </si>
  <si>
    <t>48.   </t>
  </si>
  <si>
    <t>49.   </t>
  </si>
  <si>
    <t>50.   </t>
  </si>
  <si>
    <t>51.   </t>
  </si>
  <si>
    <t>52.   </t>
  </si>
  <si>
    <t>53.   </t>
  </si>
  <si>
    <t>54.   </t>
  </si>
  <si>
    <t>55.   </t>
  </si>
  <si>
    <t>56.   </t>
  </si>
  <si>
    <t>57.   </t>
  </si>
  <si>
    <t>58.   </t>
  </si>
  <si>
    <t>59.   </t>
  </si>
  <si>
    <t>60.   </t>
  </si>
  <si>
    <t>61.   </t>
  </si>
  <si>
    <t>62.   </t>
  </si>
  <si>
    <t>63.   </t>
  </si>
  <si>
    <t>64.   </t>
  </si>
  <si>
    <t>65.   </t>
  </si>
  <si>
    <t>66.   </t>
  </si>
  <si>
    <t>67.   </t>
  </si>
  <si>
    <t>68.   </t>
  </si>
  <si>
    <t>69.   </t>
  </si>
  <si>
    <t>70.   </t>
  </si>
  <si>
    <t>71.   </t>
  </si>
  <si>
    <t>72.   </t>
  </si>
  <si>
    <t>73.   </t>
  </si>
  <si>
    <t>74.   </t>
  </si>
  <si>
    <t>75.   </t>
  </si>
  <si>
    <t>76.   </t>
  </si>
  <si>
    <t>77.   </t>
  </si>
  <si>
    <t>78.   </t>
  </si>
  <si>
    <t>79.   </t>
  </si>
  <si>
    <t>80.   </t>
  </si>
  <si>
    <t>81.   </t>
  </si>
  <si>
    <t>82.   </t>
  </si>
  <si>
    <t>83.   </t>
  </si>
  <si>
    <t>84.   </t>
  </si>
  <si>
    <t>85.   </t>
  </si>
  <si>
    <t>86.   </t>
  </si>
  <si>
    <t>87.   </t>
  </si>
  <si>
    <t>88.   </t>
  </si>
  <si>
    <t>89.   </t>
  </si>
  <si>
    <t>90.   </t>
  </si>
  <si>
    <t>91.   </t>
  </si>
  <si>
    <t>92.   </t>
  </si>
  <si>
    <t>93.   </t>
  </si>
  <si>
    <t>94.   </t>
  </si>
  <si>
    <t>95.   </t>
  </si>
  <si>
    <t>96.   </t>
  </si>
  <si>
    <t>97.   </t>
  </si>
  <si>
    <t>98.   </t>
  </si>
  <si>
    <t>99.   </t>
  </si>
  <si>
    <t>VALOR UNITÁRIO</t>
  </si>
  <si>
    <t>Kg</t>
  </si>
  <si>
    <t>VALOR ESTIMADO GLOBAL</t>
  </si>
  <si>
    <t>MATERIAL HIDRAULICO</t>
  </si>
  <si>
    <r>
      <t>Agua sanitária 01 litro,</t>
    </r>
    <r>
      <rPr>
        <sz val="8"/>
        <color rgb="FF000000"/>
        <rFont val="Arial"/>
        <family val="2"/>
      </rPr>
      <t xml:space="preserve"> concentração mínima 02% á 2,5% p.p de teor de cloro ativo pronto p uso, composição básica: hipoclorito de sódio e agua, acondicionada em embalagem plástica c 01 litro, contendo especificação do produto, informações do fabricante, químico responsável, indicações, precauções de uso, data de fabricação e prazo de validade, o produto deverá ter registro no ministério da saúde.</t>
    </r>
  </si>
  <si>
    <r>
      <t>Agua sanitária 5 litros</t>
    </r>
    <r>
      <rPr>
        <sz val="8"/>
        <color rgb="FF000000"/>
        <rFont val="Arial"/>
        <family val="2"/>
      </rPr>
      <t>. Solução de sódio 2,0% a 2,5% p/p, desinfecção de vasos, ralos e recipientes para lixo doméstico, limpeza de pisos, azulejos e superfícies laváveis e para lavagem de roupas. Desinfetante de uso geral e alvejante</t>
    </r>
  </si>
  <si>
    <r>
      <t>Álcool gel 500ml álcool etílico hidratado</t>
    </r>
    <r>
      <rPr>
        <sz val="8"/>
        <color rgb="FF000000"/>
        <rFont val="Arial"/>
        <family val="2"/>
      </rPr>
      <t>. Tipo: gel sanificante, aplicação: produto limpeza doméstica, características adicionais: neutralizante, espessante e grau cosmético, normas técnicas: registro no ministério da saúde, unidade de fornecimento: frasco de 500ml.</t>
    </r>
  </si>
  <si>
    <r>
      <t>Álcool líquido 70% 1l</t>
    </r>
    <r>
      <rPr>
        <sz val="8"/>
        <color rgb="FF000000"/>
        <rFont val="Arial"/>
        <family val="2"/>
      </rPr>
      <t xml:space="preserve"> composição: álcool etílico hidratado, tipo; liquido aplicação produto limpeza doméstica, normas técnicas: registro no ministério da saúde, unidade de fornecimento; embalagem de 1 litro.</t>
    </r>
  </si>
  <si>
    <r>
      <t>Algodão hidrofílico</t>
    </r>
    <r>
      <rPr>
        <sz val="8"/>
        <color rgb="FF000000"/>
        <rFont val="Arial"/>
        <family val="2"/>
      </rPr>
      <t xml:space="preserve"> cx 50 gr.</t>
    </r>
  </si>
  <si>
    <r>
      <t>Amaciante de roupas frasco com 5 litros</t>
    </r>
    <r>
      <rPr>
        <sz val="8"/>
        <color rgb="FF000000"/>
        <rFont val="Arial"/>
        <family val="2"/>
      </rPr>
      <t>, aspecto físico liquido viscoso, fragrância lavanda aplicação de artigos têxteis, solúvel em agua, embalagem 5 litros.</t>
    </r>
  </si>
  <si>
    <r>
      <t>Balde plástico c/ alça 15l</t>
    </r>
    <r>
      <rPr>
        <sz val="8"/>
        <color rgb="FF000000"/>
        <rFont val="Arial"/>
        <family val="2"/>
      </rPr>
      <t xml:space="preserve"> em material plástico resistente. Confeccionado em polietileno de alta densidade, alta resistência a impacto, paredes e fundos reforçados com alça em metal</t>
    </r>
  </si>
  <si>
    <r>
      <t>Balde plástico com alça 10L</t>
    </r>
    <r>
      <rPr>
        <sz val="8"/>
        <color rgb="FF000000"/>
        <rFont val="Arial"/>
        <family val="2"/>
      </rPr>
      <t>, capacidade mínima p 10 litros uso doméstico – capacidade mínima 10 L confeccionado em polietileno de alta densidade, alta resistência a impacto, paredes e fundos reforçados, com alça de metal.</t>
    </r>
  </si>
  <si>
    <r>
      <t>Balde plástico com alça 20 litros</t>
    </r>
    <r>
      <rPr>
        <sz val="8"/>
        <color rgb="FF000000"/>
        <rFont val="Arial"/>
        <family val="2"/>
      </rPr>
      <t>, capacidade mínima de 20 litros, confeccionado em polietileno de alta densidade, alta resistência a impacto, paredes e fundos reforçados com alça em metal.</t>
    </r>
  </si>
  <si>
    <r>
      <t>BRILHA ALUMINIO 500ml</t>
    </r>
    <r>
      <rPr>
        <sz val="8"/>
        <color rgb="FF000000"/>
        <rFont val="Arial"/>
        <family val="2"/>
      </rPr>
      <t xml:space="preserve"> composição: ácido, dodecil benzeno sulfônico, espessante, coadjuvante, fragrância, corante e agua componente ativo embalagem 500ml.</t>
    </r>
  </si>
  <si>
    <r>
      <t>Cera em pasta para piso 400g</t>
    </r>
    <r>
      <rPr>
        <sz val="8"/>
        <color rgb="FF000000"/>
        <rFont val="Arial"/>
        <family val="2"/>
      </rPr>
      <t>, validade de no mínimo 12 meses a partir da data de entrega dos produtos, composto: parafina, carnaúba, solvente mineral e corante primeira qualidade.</t>
    </r>
  </si>
  <si>
    <r>
      <t>Cera impermeabilizante para tratamento de pisos com acabamento brilhante</t>
    </r>
    <r>
      <rPr>
        <sz val="8"/>
        <color rgb="FF000000"/>
        <rFont val="Arial"/>
        <family val="2"/>
      </rPr>
      <t>, poder antiderrapante, galão de 05 litros, registro ou notificação no ministério da saúde(ANVISA), químico responsável, data de validade, composição e informações do fabricante estampado na embalagem, cera liquida indicada para o tratamento de pisos sintetizados, vinilicos, cerâmicas, lajotas, Paviflex, granilite, cimento queimado, granito, mármore e similares (exceto carpetes de madeira e vitrificados), proporciona brilho instantâneo e projeção ao piso, realçando suas características.</t>
    </r>
  </si>
  <si>
    <r>
      <t>Cera liquida vermelha e incolor 750 ml</t>
    </r>
    <r>
      <rPr>
        <sz val="8"/>
        <color rgb="FF000000"/>
        <rFont val="Arial"/>
        <family val="2"/>
      </rPr>
      <t>, composição; emulsão de ceras (parafina e carnauba), nivelador, plastificante, oreservante e agua, validade de no mínimo 12 meses a partir da data de entrega do produto primeiro qualidade.</t>
    </r>
  </si>
  <si>
    <r>
      <t>CESTO DE LIXO BASCULANTE 05 LITROS LIXEIRA</t>
    </r>
    <r>
      <rPr>
        <sz val="8"/>
        <color rgb="FF000000"/>
        <rFont val="Arial"/>
        <family val="2"/>
      </rPr>
      <t>. Capacidade de 5 Litros, na Cor Preto, Material Plástico, Tipo de Material Poliestireno, Tipo de Abertura da Lixeira Basculante. Produto Lixeira de Banheiro. Acompanha Tampa Altura 29 cm Largura 18,7 cm Profundidade18,7 cm Dimensão 29x18,7x18,7 cm Peso do Produto 0,4 Kg</t>
    </r>
  </si>
  <si>
    <r>
      <t>Cesto plástico para lixo sem tampa 10 litros</t>
    </r>
    <r>
      <rPr>
        <sz val="8"/>
        <color rgb="FF000000"/>
        <rFont val="Arial"/>
        <family val="2"/>
      </rPr>
      <t>. Produzido em polipropileno. Medidas aproximadas: 25,0cm comp x 25,0cm larg x 25,5cm alt</t>
    </r>
  </si>
  <si>
    <r>
      <t>Cesto plástico telado para lixo sem tampa 10 litros</t>
    </r>
    <r>
      <rPr>
        <sz val="8"/>
        <color rgb="FF000000"/>
        <rFont val="Arial"/>
        <family val="2"/>
      </rPr>
      <t>. Produzido em polipropileno. Medidas aproximadas: 25,0cm comp x 25,0cm larg x 25,5cm alt</t>
    </r>
  </si>
  <si>
    <r>
      <t>Condicionador para cabelo frasco 3500ml</t>
    </r>
    <r>
      <rPr>
        <sz val="8"/>
        <color rgb="FF000000"/>
        <rFont val="Arial"/>
        <family val="2"/>
      </rPr>
      <t xml:space="preserve"> indicado para todos os tipos de cabelo, suave, antialérgico, acondicionado em embalagem plástica original de fábrica, contendo externamente especificações do produto, informações do fabricante químico, embalagem 350 gramas.</t>
    </r>
  </si>
  <si>
    <r>
      <t>Creme dental 90 g (adulto) em pasta ou gel</t>
    </r>
    <r>
      <rPr>
        <sz val="8"/>
        <color rgb="FF000000"/>
        <rFont val="Arial"/>
        <family val="2"/>
      </rPr>
      <t>, sabor menta, contendo em sua composição: carbonato de cálcio e flúor entre 1.100 e 1.200 ppm acondicionado em embalagem flexível original do fabricante com no mínimo 90 gramas, constando externamente especificação do produto, informações do fabricante, marca comercial, procedência de fabricação e prazo de validade estampados na embalagem, o produto deverá ser certificado pelo abo – associação brasileira de odontologia.</t>
    </r>
  </si>
  <si>
    <r>
      <t>Creme para pentear neutro 500gr</t>
    </r>
    <r>
      <rPr>
        <sz val="8"/>
        <color rgb="FF000000"/>
        <rFont val="Arial"/>
        <family val="2"/>
      </rPr>
      <t>, indicado para todos os tipos de cabelo, suave, antialérgico, acondicionado em embalagem plástica original de fábrica, contendo externamente especificações do produto, informações do fabricante químico, embalagem 500 gramas.</t>
    </r>
  </si>
  <si>
    <r>
      <t>Desinfetante citros de lavanda 2 litros</t>
    </r>
    <r>
      <rPr>
        <sz val="8"/>
        <color rgb="FF000000"/>
        <rFont val="Arial"/>
        <family val="2"/>
      </rPr>
      <t>, composição; agua, ingrediente ativo, formol, sabão trietanolamina, álcool etílico, perfume, edta e corante e ci 60730 -2 litros.</t>
    </r>
  </si>
  <si>
    <r>
      <t>Desinfetante frasco 500 ml</t>
    </r>
    <r>
      <rPr>
        <sz val="8"/>
        <color rgb="FF000000"/>
        <rFont val="Arial"/>
        <family val="2"/>
      </rPr>
      <t>. Desinfetante de vasos sanitários, ralos, pias, recipientes de lixo, limpeza de pisos, azulejos e superfícies laváveis.</t>
    </r>
  </si>
  <si>
    <r>
      <t>DESODORANTE DE AR AEROSOL, TIPO AEROSOL</t>
    </r>
    <r>
      <rPr>
        <sz val="8"/>
        <color rgb="FF000000"/>
        <rFont val="Arial"/>
        <family val="2"/>
      </rPr>
      <t xml:space="preserve"> – composição básica: perfume, álcool etílico, nutrido de soja, agua e propelente (propano e butano) acondicionado em embalagem original de com 400 ml fabrica, fragrância jasmim e lavanda.</t>
    </r>
  </si>
  <si>
    <r>
      <t>Detergente aromatizado de uso geral para limpeza de pisos e superfícies 500 ml</t>
    </r>
    <r>
      <rPr>
        <sz val="8"/>
        <color rgb="FF000000"/>
        <rFont val="Arial"/>
        <family val="2"/>
      </rPr>
      <t xml:space="preserve"> – composição (ingredientes ativos conservantes tensoativo corretor de ph sequestrante corante opacificante espessante fragrância.</t>
    </r>
  </si>
  <si>
    <r>
      <t>Detergente lava louças 500 ml</t>
    </r>
    <r>
      <rPr>
        <sz val="8"/>
        <color rgb="FF000000"/>
        <rFont val="Arial"/>
        <family val="2"/>
      </rPr>
      <t>, componente: solução aquosa de tensoativo aniônicos e coadjuvantes, nome químico comum ou genérico: linear alquil benzeno sulfonato de sódio</t>
    </r>
  </si>
  <si>
    <r>
      <t>Detergente limpeza Pesada</t>
    </r>
    <r>
      <rPr>
        <sz val="8"/>
        <color rgb="FF000000"/>
        <rFont val="Arial"/>
        <family val="2"/>
      </rPr>
      <t xml:space="preserve"> </t>
    </r>
    <r>
      <rPr>
        <b/>
        <sz val="8"/>
        <color rgb="FF000000"/>
        <rFont val="Arial"/>
        <family val="2"/>
      </rPr>
      <t>5</t>
    </r>
    <r>
      <rPr>
        <sz val="8"/>
        <color rgb="FF000000"/>
        <rFont val="Arial"/>
        <family val="2"/>
      </rPr>
      <t>l, limpa pedra remover com facilidade todos os tipos de sujidades como óleos, graxas, gordura e qualquer tipo de sujidade. Fácil aplicação e dissolução, alto poder de detergência. Embalagem 5 litros.</t>
    </r>
  </si>
  <si>
    <r>
      <t>Escova para lavar roupas</t>
    </r>
    <r>
      <rPr>
        <sz val="8"/>
        <color rgb="FF000000"/>
        <rFont val="Arial"/>
        <family val="2"/>
      </rPr>
      <t xml:space="preserve"> com cerdas em nylon medindo 6,5 x 13,5cm.</t>
    </r>
  </si>
  <si>
    <r>
      <t>Escova para vaso sanitário</t>
    </r>
    <r>
      <rPr>
        <sz val="8"/>
        <color rgb="FF000000"/>
        <rFont val="Arial"/>
        <family val="2"/>
      </rPr>
      <t xml:space="preserve"> tamanho proximamente 30 cm.</t>
    </r>
  </si>
  <si>
    <r>
      <t>Esponja dupla face multiuso</t>
    </r>
    <r>
      <rPr>
        <sz val="8"/>
        <color rgb="FF000000"/>
        <rFont val="Arial"/>
        <family val="2"/>
      </rPr>
      <t xml:space="preserve"> - para uso geral de limpeza, composição; espuma de poliuretano e resina de fibra sintética, medindo proximamente 110 x 75 x 20mm, anti bactérias e embaladas individualmente.</t>
    </r>
  </si>
  <si>
    <r>
      <t>Flanela para limpeza 30x40</t>
    </r>
    <r>
      <rPr>
        <sz val="8"/>
        <color rgb="FF000000"/>
        <rFont val="Arial"/>
        <family val="2"/>
      </rPr>
      <t xml:space="preserve"> cm, confeccionada em tecido 100% algodão, alta absorção de umidade, bordas overiocadas, medindo proximamente 30 x 40 cm, na cor laranja, acondicionada em embalagem plástica individual.</t>
    </r>
  </si>
  <si>
    <r>
      <t>I</t>
    </r>
    <r>
      <rPr>
        <b/>
        <sz val="8"/>
        <color rgb="FF000000"/>
        <rFont val="Arial"/>
        <family val="2"/>
      </rPr>
      <t xml:space="preserve">nseticida 30ml </t>
    </r>
    <r>
      <rPr>
        <sz val="8"/>
        <color rgb="FF000000"/>
        <rFont val="Arial"/>
        <family val="2"/>
      </rPr>
      <t>eficaz contra formiga, baratas, pulgas, carrapatos, moscas (larvas e insetos), traças, cupins e broncas-de–madeira. Deltametrina 25g veículo q.s.1000 ml</t>
    </r>
  </si>
  <si>
    <r>
      <t>Inseticida aerossol 300 ml</t>
    </r>
    <r>
      <rPr>
        <sz val="8"/>
        <color rgb="FF000000"/>
        <rFont val="Arial"/>
        <family val="2"/>
      </rPr>
      <t xml:space="preserve"> – citronela, inseticida aerossol 300 ml a base de agua, com citronela, para insetos baratas, com eficácia mínima de 12 horas.</t>
    </r>
  </si>
  <si>
    <r>
      <t>Lã de aço pacote com 8 unidades</t>
    </r>
    <r>
      <rPr>
        <sz val="8"/>
        <color rgb="FF000000"/>
        <rFont val="Arial"/>
        <family val="2"/>
      </rPr>
      <t>, composição básica: aço carbono abrasivo, para limpeza em geral, acondicionada em embalagem plástica original do fabricante, peso liquido aproximado de 60g, pacote com 08 unidades.</t>
    </r>
  </si>
  <si>
    <r>
      <t>Limpador com brilho para piso, desinfetante eucalipto</t>
    </r>
    <r>
      <rPr>
        <sz val="8"/>
        <color rgb="FF000000"/>
        <rFont val="Arial"/>
        <family val="2"/>
      </rPr>
      <t xml:space="preserve"> </t>
    </r>
    <r>
      <rPr>
        <b/>
        <sz val="8"/>
        <color rgb="FF000000"/>
        <rFont val="Arial"/>
        <family val="2"/>
      </rPr>
      <t>500 ml</t>
    </r>
    <r>
      <rPr>
        <sz val="8"/>
        <color rgb="FF000000"/>
        <rFont val="Arial"/>
        <family val="2"/>
      </rPr>
      <t>: composição básica moniu fenol, etoxilado, óleo de eucalipto, essência, corante e outras substancias químicas permitidas; composição aromática eucalipto, com validade de 3 anos acondicionado em embalagens contendo 500 ml e suas condições deverão estar de acordo com o registro e laudo analítico do fabricante.</t>
    </r>
  </si>
  <si>
    <r>
      <t xml:space="preserve">Limpador desengordurante 500 ml </t>
    </r>
    <r>
      <rPr>
        <sz val="8"/>
        <color rgb="FF000000"/>
        <rFont val="Arial"/>
        <family val="2"/>
      </rPr>
      <t>– composição (laurileter sulfato de sódio, alcalinizante, coadjuvantes, conservante, fragrância e agua).</t>
    </r>
  </si>
  <si>
    <r>
      <t>Limpador multiuso, desinfetante eucalipto 500 ml</t>
    </r>
    <r>
      <rPr>
        <sz val="8"/>
        <color rgb="FF000000"/>
        <rFont val="Arial"/>
        <family val="2"/>
      </rPr>
      <t>: composição básica moniu fenol, atoxilado, óleo de eucalipto, essência: corante e outras substancias químicas permitidas; composição aromática eucalipto, com validade 03 anos acondicionado em embalagens contendo 500 ml e suas condições deverão estar de acordo com o registro e laudo analítico do fabricante.</t>
    </r>
  </si>
  <si>
    <r>
      <t>Lustra moveis em frasco 200 ml</t>
    </r>
    <r>
      <rPr>
        <sz val="8"/>
        <color rgb="FF000000"/>
        <rFont val="Arial"/>
        <family val="2"/>
      </rPr>
      <t>, Validade mínima de 18 meses.</t>
    </r>
  </si>
  <si>
    <r>
      <t>Luva de vinil descartável transparente</t>
    </r>
    <r>
      <rPr>
        <sz val="8"/>
        <color rgb="FF000000"/>
        <rFont val="Arial"/>
        <family val="2"/>
      </rPr>
      <t>, redutor alérgico, cano curto, com amido cx 100 luvas, tamanhos variados.</t>
    </r>
  </si>
  <si>
    <r>
      <t>Luvas de (hdpe) do polietileno high</t>
    </r>
    <r>
      <rPr>
        <sz val="8"/>
        <color rgb="FF000000"/>
        <rFont val="Arial"/>
        <family val="2"/>
      </rPr>
      <t xml:space="preserve"> – density, não estéreis caixa tamanhos variados, não estéreis resina do polietileno as luvas manterão suas propriedades quando armazenadas em uma condição seca em uma temperatura entre 10 as luvas de 40°c. Proteção contra as fontes luminosas ultravioletas, tais como a luz solar e os agentes de oxidação.</t>
    </r>
  </si>
  <si>
    <r>
      <t>Luvas para limpeza</t>
    </r>
    <r>
      <rPr>
        <sz val="8"/>
        <color rgb="FF000000"/>
        <rFont val="Arial"/>
        <family val="2"/>
      </rPr>
      <t xml:space="preserve"> - luva multiuso de látex 100% natural, com forro 100% algodão, com selo do inmetro, embaladas em pacote plástico contendo um par de luvas tamanhos variados (p, m, g, gg, xg)</t>
    </r>
  </si>
  <si>
    <r>
      <t xml:space="preserve">Pá coletor de lixo </t>
    </r>
    <r>
      <rPr>
        <sz val="8"/>
        <color rgb="FF000000"/>
        <rFont val="Arial"/>
        <family val="2"/>
      </rPr>
      <t>em polietileno com aparador medindo 22cm e cabo longo 70 cm.</t>
    </r>
  </si>
  <si>
    <r>
      <t>Pano alvejado 60x80 cm</t>
    </r>
    <r>
      <rPr>
        <sz val="8"/>
        <color rgb="FF000000"/>
        <rFont val="Arial"/>
        <family val="2"/>
      </rPr>
      <t>, material algodão cru, comprimento mínimo 60cm, largura mínima 80cm, características adicionais tipo saco, aplicação limpeza de chão.</t>
    </r>
  </si>
  <si>
    <r>
      <t>Pano de chão 80x90</t>
    </r>
    <r>
      <rPr>
        <sz val="8"/>
        <color rgb="FF000000"/>
        <rFont val="Arial"/>
        <family val="2"/>
      </rPr>
      <t xml:space="preserve"> flanelado branco.</t>
    </r>
  </si>
  <si>
    <r>
      <t>Pano de prato 30x60 tecido algodão</t>
    </r>
    <r>
      <rPr>
        <sz val="8"/>
        <color rgb="FF000000"/>
        <rFont val="Arial"/>
        <family val="2"/>
      </rPr>
      <t>.</t>
    </r>
  </si>
  <si>
    <r>
      <t>Pano de prato atoalhado</t>
    </r>
    <r>
      <rPr>
        <sz val="8"/>
        <color rgb="FF000000"/>
        <rFont val="Arial"/>
        <family val="2"/>
      </rPr>
      <t xml:space="preserve"> 44x65 cm estampas variadas</t>
    </r>
  </si>
  <si>
    <r>
      <t>Pano para limpeza de chão flanelado</t>
    </r>
    <r>
      <rPr>
        <sz val="8"/>
        <color rgb="FF000000"/>
        <rFont val="Arial"/>
        <family val="2"/>
      </rPr>
      <t xml:space="preserve"> reforçado 60x40 cm, sacaria 100% algodão ideal para qualquer tipo de limpeza, principalmente pisos, pois sua trama permite o enxague e secagem com eficácia.</t>
    </r>
  </si>
  <si>
    <r>
      <t>Papel higiênico folha dupla branco fardo 16 rolos de 30 metros</t>
    </r>
    <r>
      <rPr>
        <sz val="8"/>
        <color rgb="FF000000"/>
        <rFont val="Arial"/>
        <family val="2"/>
      </rPr>
      <t>, folha dupla picotada, branco, fardo 16 rolos de 30 metros.</t>
    </r>
  </si>
  <si>
    <r>
      <t>Papel higiênico rolo com 250 metros pct 8 rolos</t>
    </r>
    <r>
      <rPr>
        <sz val="8"/>
        <color rgb="FF000000"/>
        <rFont val="Arial"/>
        <family val="2"/>
      </rPr>
      <t xml:space="preserve"> folha dupla, cor extra branco, picotado, gofrado e de boa qualidade, não reciclado, de alta absorção, macio e suave, sem perfume, fabricado c/ fibra celulose 100% virgem, acondicionado em embalagem plástica original de fábrica, pct c/ 8 rolos de 300mx10cm cada, constando externamente especificação do produto e informações do fabricante.</t>
    </r>
  </si>
  <si>
    <r>
      <t>Papel toalha para bobina dispenser</t>
    </r>
    <r>
      <rPr>
        <sz val="8"/>
        <color rgb="FF000000"/>
        <rFont val="Arial"/>
        <family val="2"/>
      </rPr>
      <t xml:space="preserve">, </t>
    </r>
    <r>
      <rPr>
        <b/>
        <sz val="8"/>
        <color rgb="FF000000"/>
        <rFont val="Arial"/>
        <family val="2"/>
      </rPr>
      <t>com 1000 unidades</t>
    </r>
    <r>
      <rPr>
        <sz val="8"/>
        <color rgb="FF000000"/>
        <rFont val="Arial"/>
        <family val="2"/>
      </rPr>
      <t xml:space="preserve"> pct, boa qualidade e absorção, papel branco de ótima qualidade e absorção 100% celulose: top de linha – excelente qualidade e absorção, pacotes de papel reciclado, proibido conforme legislação vigente em estabelecimento com produção de alimentos.</t>
    </r>
  </si>
  <si>
    <r>
      <t>Papel toalha rolo 22cm x 19 cm</t>
    </r>
    <r>
      <rPr>
        <sz val="8"/>
        <color rgb="FF000000"/>
        <rFont val="Arial"/>
        <family val="2"/>
      </rPr>
      <t>, papel toalha 22 cm x 19 cm - pacote com 02 rolos.</t>
    </r>
  </si>
  <si>
    <r>
      <t>Removedor de cera concentrado</t>
    </r>
    <r>
      <rPr>
        <sz val="8"/>
        <color rgb="FF000000"/>
        <rFont val="Arial"/>
        <family val="2"/>
      </rPr>
      <t>, diluição mínima 1/3, galão de 5 litros, registro ou notificação no ministério da saúde (ANVISA), químico responsável, data de validade, composição e informações do fabricante estampado na embalagem.</t>
    </r>
  </si>
  <si>
    <r>
      <t>Removedor de sujeiras</t>
    </r>
    <r>
      <rPr>
        <sz val="8"/>
        <color rgb="FF000000"/>
        <rFont val="Arial"/>
        <family val="2"/>
      </rPr>
      <t>, removedor composto de ácido dodecil sulfônico e ácido glicilico 2 litros, concentrado ex perfecto ou similar.</t>
    </r>
  </si>
  <si>
    <r>
      <t>Rodo 80 cm alumínio. Com cabo</t>
    </r>
    <r>
      <rPr>
        <sz val="8"/>
        <color rgb="FF000000"/>
        <rFont val="Arial"/>
        <family val="2"/>
      </rPr>
      <t>, com 01(uma) lamina em borracha reforçada, removível, macia, fixada na parte inferior da base, medindo proximamente 80cm, cabo de alumínio medindo proximamente 1,50m de comprimento.</t>
    </r>
  </si>
  <si>
    <r>
      <t>Rodo de alumínio 40 cm com cabo</t>
    </r>
    <r>
      <rPr>
        <sz val="8"/>
        <color rgb="FF000000"/>
        <rFont val="Arial"/>
        <family val="2"/>
      </rPr>
      <t>, com 01(uma) lamina em borracha reforçada, removível, macia, fixada na parte inferior da base, medindo apoiadamente 40cm, cabo de alumínio medindo apoiadamente 1,50m de comprimento.</t>
    </r>
  </si>
  <si>
    <r>
      <t>Rodo de alumínio 60 cm</t>
    </r>
    <r>
      <rPr>
        <sz val="8"/>
        <color rgb="FF000000"/>
        <rFont val="Arial"/>
        <family val="2"/>
      </rPr>
      <t>, com 1(uma) lamina em borracha reforçada, removível, macia, fixada na parte inferior da base, medindo aproximadamente 60 cm, com cabo de alumínio medindo proximamente 1,50m de comprimento</t>
    </r>
  </si>
  <si>
    <r>
      <t>Rodo de plástico com esponja lava azulejo 23cm com cabo</t>
    </r>
    <r>
      <rPr>
        <sz val="8"/>
        <color rgb="FF000000"/>
        <rFont val="Arial"/>
        <family val="2"/>
      </rPr>
      <t>, lava piso ideal para azulejo esponja limpeza base plástica espuma de poliuretano.</t>
    </r>
  </si>
  <si>
    <r>
      <t>Sabão em barra</t>
    </r>
    <r>
      <rPr>
        <sz val="8"/>
        <color rgb="FF000000"/>
        <rFont val="Arial"/>
        <family val="2"/>
      </rPr>
      <t xml:space="preserve"> - pct 5 unidades sabão em barra, glicerinado, neutro, embalagem de 1 kg com 5 un de 200g.</t>
    </r>
  </si>
  <si>
    <r>
      <t>SABÃO EM PO 1KG</t>
    </r>
    <r>
      <rPr>
        <sz val="8"/>
        <color rgb="FF000000"/>
        <rFont val="Arial"/>
        <family val="2"/>
      </rPr>
      <t xml:space="preserve"> biodegradável grão azul, 1º qualidade, com registro na ANVISA, em embalagens plásticas ou caixa de papelão com 1 kg composição; tensoativo aniônico, fosfatos sais minerais.</t>
    </r>
  </si>
  <si>
    <r>
      <t>SABÃO EM PO 5 KG,</t>
    </r>
    <r>
      <rPr>
        <sz val="8"/>
        <color rgb="FF000000"/>
        <rFont val="Arial"/>
        <family val="2"/>
      </rPr>
      <t xml:space="preserve"> biodegradável, grão azul, 1ª qualidade, com registro na ANVISA, em embalagens plásticas ou caixa de papelão com 1k. composição; tensoativo aniônico, fosfatos, sais inorgânicos, branqueador optico, perfume e enzimas.</t>
    </r>
  </si>
  <si>
    <r>
      <t>Saco de lixo de 40 litros</t>
    </r>
    <r>
      <rPr>
        <sz val="8"/>
        <color rgb="FF000000"/>
        <rFont val="Arial"/>
        <family val="2"/>
      </rPr>
      <t xml:space="preserve"> pct com 100.</t>
    </r>
  </si>
  <si>
    <r>
      <t>Saco plástico p/ lixo 100l</t>
    </r>
    <r>
      <rPr>
        <sz val="8"/>
        <color rgb="FF000000"/>
        <rFont val="Arial"/>
        <family val="2"/>
      </rPr>
      <t xml:space="preserve"> pacote com 100 unidades reforçados </t>
    </r>
  </si>
  <si>
    <r>
      <t>Saco plástico p/ lixo 30l</t>
    </r>
    <r>
      <rPr>
        <sz val="8"/>
        <color rgb="FF000000"/>
        <rFont val="Arial"/>
        <family val="2"/>
      </rPr>
      <t xml:space="preserve"> pct 100 unidades reforçados </t>
    </r>
  </si>
  <si>
    <r>
      <t>Saco plástico para lixo 50 litros</t>
    </r>
    <r>
      <rPr>
        <sz val="8"/>
        <color rgb="FF000000"/>
        <rFont val="Arial"/>
        <family val="2"/>
      </rPr>
      <t xml:space="preserve"> pct 100 unidades saco plástico para lixo 50 litros pct 100 unidades reforçados </t>
    </r>
  </si>
  <si>
    <r>
      <t>Saco plástico preto para lixo 60 litro</t>
    </r>
    <r>
      <rPr>
        <sz val="8"/>
        <color rgb="FF000000"/>
        <rFont val="Arial"/>
        <family val="2"/>
      </rPr>
      <t xml:space="preserve"> pacote com 100 unidade.</t>
    </r>
  </si>
  <si>
    <r>
      <t xml:space="preserve">Sapólio cremoso 300 ml </t>
    </r>
    <r>
      <rPr>
        <sz val="8"/>
        <color rgb="FF000000"/>
        <rFont val="Arial"/>
        <family val="2"/>
      </rPr>
      <t>composição: tensoativos aniônicos e não iônicos, espessante, alcalizastes, abrasivo, preservante, pigmentos, fragrância e veiculo. Componente ativo linear alquibenzeno sulfato de sódio. O produto deve ter registro no ministério da saúde, embalagem com 300ml com dados do fabricante, data de fabricação e prazo de validade mínima de 5 meses.</t>
    </r>
  </si>
  <si>
    <r>
      <t>Shampoo para cabelo 350ml</t>
    </r>
    <r>
      <rPr>
        <sz val="8"/>
        <color rgb="FF000000"/>
        <rFont val="Arial"/>
        <family val="2"/>
      </rPr>
      <t>, indicado para todos os tipos de cabelo, suave, antialérgico, acondicionado em embalagem plástica original de fábrica, contendo externamente especificações do produto, informações do fabricante químico, embalagem 350 gramas.</t>
    </r>
  </si>
  <si>
    <r>
      <t>Soda caustica 1kg,</t>
    </r>
    <r>
      <rPr>
        <sz val="8"/>
        <color rgb="FF000000"/>
        <rFont val="Arial"/>
        <family val="2"/>
      </rPr>
      <t xml:space="preserve"> em escamas, 99%, pacote 1 kg</t>
    </r>
  </si>
  <si>
    <r>
      <t>Talco para bebe 200 gramas</t>
    </r>
    <r>
      <rPr>
        <sz val="8"/>
        <color rgb="FF000000"/>
        <rFont val="Arial"/>
        <family val="2"/>
      </rPr>
      <t>, talco para bebe. Formula dermatologicamente testada, hipoalérgico, com 200g.</t>
    </r>
  </si>
  <si>
    <r>
      <t>Vassoura de grama com cabo de madeira aproximadamente 1,50m 26 dentes rastelo</t>
    </r>
    <r>
      <rPr>
        <sz val="8"/>
        <color rgb="FF000000"/>
        <rFont val="Arial"/>
        <family val="2"/>
      </rPr>
      <t>.</t>
    </r>
  </si>
  <si>
    <r>
      <t>Vassoura de nylon 22cm cerdas 15 cm com cabo</t>
    </r>
    <r>
      <rPr>
        <sz val="8"/>
        <color rgb="FF000000"/>
        <rFont val="Arial"/>
        <family val="2"/>
      </rPr>
      <t>. Com cabo, removível, macia, fixada na parte inferior da base, medindo proximamente 22 cm, cabo de madeira medindo proximamente 1,50m de comprimento.</t>
    </r>
  </si>
  <si>
    <r>
      <t>Vassourão gari medindo aproximadamente 50cm com 140 cm</t>
    </r>
    <r>
      <rPr>
        <sz val="8"/>
        <color rgb="FF000000"/>
        <rFont val="Arial"/>
        <family val="2"/>
      </rPr>
      <t>. Base de madeira, medindo 50cm, com 42 furos, cerdas sintéticas. Características adicionais: montada, com cabo em madeira perfeitamente reto e lixado</t>
    </r>
  </si>
  <si>
    <t>MATERIAIS DE HIGIENE E OUTROS</t>
  </si>
  <si>
    <t> 41</t>
  </si>
  <si>
    <t> 47</t>
  </si>
  <si>
    <t> 49</t>
  </si>
  <si>
    <t> 50</t>
  </si>
  <si>
    <t> 51</t>
  </si>
  <si>
    <t> 62</t>
  </si>
  <si>
    <t>SAÚDE</t>
  </si>
  <si>
    <t>PANETONE NATALINO tradicional com recheio de frutas cristalizadas. Devem pesar no mínimo 400 gramas e vir embalados individualmente em caixa de papel ideal para acomodação e transporte do produto de modo que preserve suas características e sua integridade. Ingredientes mínimos: Farinha de trigo enriquecida com ferro e ácido fólico, frutas cristalizadas, açúcar, gordura vegetal, uvas passas, açúcar invertido, xarope de glicose, sal, emulsificantes lecitina de soja e mono e diglicerídeos de ácidos graxos, umectantes sorbitol e propilenoglicol, aromatizantes, conservadores propinato de cálcio e ácido sórbico, corantes naturais urucum e beta-caroteno, melhorador de farinha éster de ácido tartárico diacetilado, estearoil-2-lactil lactato e acidulante ácido cítrico. Contém glúten. Alérgicos: Contém derivados de trigo e de soja. Pode conter leite, ovo, aveia, cevada, centeio, amendoim, amêndoa, avelãs, castanha de caju, castanha do Pará, macadâmia, nozes e castanhas.</t>
  </si>
  <si>
    <t>ESTIMATIVA PASSAGENS ÁREAS, TERRESTRES E HOSPEDAGENS</t>
  </si>
  <si>
    <r>
      <t>Contratação de Empresa Especializada para cobrir despesas com Segurança Ostensiva, Desarmada e Uniformizada</t>
    </r>
    <r>
      <rPr>
        <sz val="9"/>
        <color rgb="FF000000"/>
        <rFont val="Arial"/>
        <family val="2"/>
      </rPr>
      <t>. Por 12 horas (DIÁRIA) -  Segunda, Terça, Quarta, Quinta, Sexta, Sábado, Domingo e Feriados.</t>
    </r>
  </si>
  <si>
    <t>ANESTÉSICO CLORIDRATO DE MEPIVACAÍNA + EPINEFRINA ANESTÉSICO LOCAL INJETÁVEL, COM CADA ML CONTENDO 20MG DE CLORIDRATO DE MEPIVACAINA(36MG/CARPULE),10 MICROGRAMAS DE EPINEFRINA(18µG/CARPULE), ENVASADO EM TUBETES DE VIDRO COM ÊMBOLOS SILICONIZADOS.</t>
  </si>
  <si>
    <t>BABADOR DESCARTÁVEL COM TIRAS BRANCO DE TNT, GRAMATURA 30, PACOTE C/ 50 UNIDADES.</t>
  </si>
  <si>
    <t>BABADOR DESCARTÁVEL EMBALAGEM ( PACOTE) COM 100 UNIDADES. CONFECCIONADO COM FILME PLÁSTICO QUE IMPEDE VAZAMENTOS, PROTEGENDO O PACIENTE. POSSUI GRANDE CAPACIDADE DE ABSORÇÃO. POSSUI DUAS CAMADAS, O QUE LHE CONFERE EXCELENTE CAPACIDADE DE ABSORÇÃO; É COMPOSTO DE FIBRAS VIRGENS SEM CONTAMINANTES E FILME DE POLIETILENO ATÓXICO; PRÁTICO; SEGURO; NÃO ESTÉRIL; RESISTENTE IMPERMEÁVEL;; NÃO ESTÉRIL RESISTENTE E IMPERMEÁVEL.</t>
  </si>
  <si>
    <t>CIMENTO ODONTOLÓGICO A BASE DE HIDRÓXIDO DE CÁLCIO PASTA X PASTA (BASE E CATALISADOR). EMBALAGEM (KIT) CONTENDO: 1 TUBO PASTA BASE 13G, 1 TUBO PASTA CATALISADORA 11G, 1 BLOCO DE MISTURA CARACTERÍSTICAS CIMENTO À BASE DE HIDRÓXIDO DE CÁLCIO RADIOPACO E DE PRESA QUÍMICA (AUTOPOLIMERIZÁVEL) CONTÉM PIGMENTOS RADIOPACIFICANTES BIOCOMPATÍVEL; BACTERIOSTÁTICO (PH ALCALINO); NÃO CONTÉM EUGENOL.</t>
  </si>
  <si>
    <t>COMPRESSA DE CAMPO OPERATÓRIO ESTÉRIL FIOS 100% ALGODÃO, EM TECIDO QUÁDRUPLO COM OU SEM FIO RADIOPACO. DIFERENCIAIS E BENEFÍCIOS- CAMPO OPERATÓRIO ESTÉRIL; - USO ÚNICO; - COM 4 CAMADAS; - CONFECCIONADA EM 100% ALGODÃO; - CONTÉM ELEMENTO RADIOPACO; - COMPRESSA OPERATÓRIA; - MACIO E SUPER ABSORVENTE; - ISENTO DE SUJEIRAS, PRÉ LAVADA; - CONTÉM ALÇA PARA FACILITAR A MANUSEIO. ITENS INCLUSOS01 PACOTE COM 05 UNIDADES DE COMPRESSA DE CAMPO OPERATÓRIO ESTÉRIL 25X28 CM.</t>
  </si>
  <si>
    <t>CURATIVO ALVEOLAR PASTA A BASE DE FIBRAS PENGHAWAR PARA TRATAMENTO E PREVENÇÃO DE ALVEOLITE, UTILIZADA EM PÓS-EXTRAÇÃO DENTÁRIA. A PASTA PROMOVE HEMOSTASIA POR COMPRESSÃO E PROTEGE DE INFECÇÕES ALVEOLARES COMO UMA BARREIRA EFETIVA. CAIXA CONTENDO: 1 POTE DE 10 G VALIDADE: 24 MESES A PARTIR DA DATA DE FABRICAÇÃO.</t>
  </si>
  <si>
    <t>ENDO PTC – MATERIAL AUXILIAR NA INSTRUMENTAÇÃO DE CANIS RADICULARES COMPOSIÇÃO: POLIETILENOGLICOL QUE É O VEÍCULO DA COMPOSIÇÃO COM CARACTERÍSTICA DETERGENTE E LUBRIFICANTE, FACILITA A INSTRUMENTAÇÃO DO CANAL E DIMINUI O RISCO DE ENTRAVE DOS INSTRUMENTOS. POLISSORBATO 80 É UM DETERGENTE QUE FAVORECE O PROCESSO DE LIMPEZA PELA FACILITAÇÃO DA PENETRAÇÃO DAS SUBSTÂNCIAS NOS TÚBULOS DENTINÁRIOS. POSSUI TAMBÉM PROPRIEDADES UMECTANTES E EMULSIONANTES, ADSORVENDO A GORDURA E MANTENDO-A EM SUSPENSÃO, FAZENDO COM QUE SUA RETIRADA SEJA FACILITADA . * O PERÓXIDO DE URÉIA REAGE COM O HIPOCLORITO DE SÓDIO OBTENDO-SE UMA REAÇÃO ENTRE ELES. * O PERÓXIDO DE URÉIA REAGE COM O HIPOCLORITO DE SÓDIO OBTENDO-SE UMA REAÇÃO ENTRE ELES.</t>
  </si>
  <si>
    <t>* EUCALIPTOL É OBTIDO DO ÓLEO ESSENCIAL DE VÁRIAS ESPÉCIES DE EUCALIPTOS, RICAS EM 1,8 - CINEOL. * É UM LÍQUIDO LÍMPIDO, INCOLOR OU AMARELO PÁLIDO, DE ODOR AROMÁTICO, CANFORÁCEO, CARACTERÍSTICO DE E SABOR PICANTE. * FÁCIL MANUSEIO. * PRATICAMENTE INSOLÚVEL NA ÁGUA, MISCÍVEL COM O ÁLCOOL, CLOROFÓRMIO, SULFETO DE CARBONO, ÁCIDO ACÉTICO GLACIAL, ÓLEOS VEGETAIS E ESSÊNCIAS. EMBALAGEM DE 10 ML.</t>
  </si>
  <si>
    <t>FLÚOR EM GEL ACIDULADO FRASCO DE 200 ML CONTENDO FLOURETO DE SÓDIO A 1,23% PRODUTO DE USO EXCLUSIVO POR PROFISSIONAIS. * DIMINUI O NÚMERO E O POTENCIAL DE MICRORGANISMOS BUCAIS. * TIXOTROPIA QUE PERMITE UMA APLICAÇÃO PRÁTICA E SEGURA. ÓTIMA VISCOSIDADE. SOB PRESSÃO, SUA VISCOSIDADE DIMINUI E O PRODUTO SE INTRODUZ NAS ÁREAS INTERPROXIMAIS. FAVORECE A REMINERALIZAÇÃO DO ESMALTE DENTÁRIO COMPROMETIDO. SABOR TUTTI-FRUTTI.</t>
  </si>
  <si>
    <t>VASELINA SÓLIDA ODONTOLÓGICA EMBALAGEM COM 90 GRAMAS.</t>
  </si>
  <si>
    <t>CLOREXIDINA 0,12% PARA ANTISSEPSIA ORAL, FRASCO DE 1L. ENXAGUANTE ANTISSÉPTICO BUCAL  DIGLUCONATO DE CLOREXIDINA A 0,12% SEM ÁLCOOL FRASCO DE 1L. AUXILIA NO COMBATE A FORMAÇÃO DA PLACA BACTERIANA DENTAL, NO CONTROLE DA GENGIVITE E MAU HÁLITO. SEU USO TAMBÉM PODE SER RECOMENDADO PARA A HIGIENE BUCAL DE PACIENTES COM APARELHOS ORTODÔNTICOS. DEVE SER UTILIZADO SOMENTE SOB AS ORIENTAÇÕES DE UM DENTISTA. COMPOSIÇÃO: AQUA, GLYCERIN, SORBITOL, PEG-40 HYDROGENATED CASTOR OIL, CHLORHEXIDINE DIGLUCONATE, SABOR, CETYLPYTIDINIUM CHLORIDE, SODIUM CLYCLAMATE.DIFERENCIAIS E BENEFÍCIOS ; SEM ÁLCOOL; SEM CORANTE; ODONTOLOGICAMENTE TESTADO E APROVADO; NÃO IRRITANTE; POSSUI EFICÁCIA COMPROVADA CONTRA AS BACTÉRIAS; EFICAZ CONTRA MICROORGANISMOS; VALIDADE 24 MESES; ANTISSÉPTICO PARA OS MICROORGANISMOS GRAM POSITIVOS E NEGATIVOS E PARA ALGUMAS LEVEDURAS. APLICAÇÃO. ENXAGUATÓRIO BUCAL QUE AUXILIA NA ELIMINAÇÃO DOS GERMES CAUSADORES DE PLACA BACTERIANA, GENGIVITE E MAU HÁLITO.</t>
  </si>
  <si>
    <r>
      <t xml:space="preserve">MATERIAL TEMPORÁRIO PARA OBTURAÇÃO DE CANAL RADICULAR </t>
    </r>
    <r>
      <rPr>
        <b/>
        <sz val="9"/>
        <color theme="1"/>
        <rFont val="Arial"/>
        <family val="2"/>
      </rPr>
      <t>COM IODOFÓRMIO</t>
    </r>
    <r>
      <rPr>
        <sz val="9"/>
        <color theme="1"/>
        <rFont val="Arial"/>
        <family val="2"/>
      </rPr>
      <t>* PASTA DE HIDRÓXIDO DE CÁLCIO COM IODOFÓRMIO PRONTA PARA O USO. * O IODOFÓRMIO PROPORCIONA UMA MAIOR RADIOPACIDADE AO MATERIAL. * PERMITE FÁCIL APLICAÇÃO. * CONTA COM AÇÃO ANTIBACTERIANA. INDUZ A FORMAÇÃO DE DENTINA REPARADORA. * PH ALTAMENTE ALCALINO (12,4). * BIOCOMPATÍVEL. CONSISTÊNCIA IDEAL PARA ESCOAMENTO NO CANAL RADICULAR. * COMPOSIÇÃO: HIDRÓXIDO DE CÁLCIO (38%), IODOFÓRMIO (26%) E VEÍCULO.</t>
    </r>
  </si>
  <si>
    <t>MATERIAIS ODONTOLOGICOS - I</t>
  </si>
  <si>
    <t xml:space="preserve">BROCA ENDO Z FG-ED 152 BLISTER C/6 </t>
  </si>
  <si>
    <t>BROCA ESFERICAS 1017 CX C/ 10 UN</t>
  </si>
  <si>
    <t>BROCA ESFERICAS 1019 CX C/ 10 UN</t>
  </si>
  <si>
    <t>  39  </t>
  </si>
  <si>
    <t xml:space="preserve"> CANETA DE ALTA ROTAÇÃO – ADULTO – TIPO TURBINA - TURBINA DE ALTA ROTAÇÃO COM CORPO EM AÇO INOXIDÁVEL POSSUINDO TRATAMENTO SUPERFICIAL ANTIDERRAPANTE, CABEÇA STANDARD, SPRAY DE ÁGUA COM NO MÍNIMO QUATRO SAÍDAS DE REFRIGERAÇÃO, ROLAMENTOS DE ESFERAS CERÂMICAS, SISTEMA DE CABEÇA LIMPA, PRESSÃO DE TRABALHO DE AR E ÁGUA ENTRE 32 E 35 PSI, TERMINAL DE ENCAIXE TIPO BORDEN DE 2 VIAS, SISTEMA PUSH BUTTON PARA FIXAÇÃO DE BROCAS, ROTAÇÃO DE ATÉ 420.000 RPM, COM POTÊNCIA MÍNIMA DE 17W, APRESENTANDO SISTEMA DE REDUÇÃO DE RETROSUCÇÃO (SISTEMA ANTI REFLUXO QUE EVITA O RETORNO DE MATERIAL ORGÂNICO PARA O INTERIOR DA CANETA , AUXILIANDO NA PREVENÇÃO DA CONTAMINAÇÃO CRUZADA), ESTERILIZÁVEL EM AUTOCLAVE ATÉ 135OC, CONFORME A NBR 7785-1 PARA INSTRUMENTOS ODONTOLÓGICOS; CONTENDO NÚMERO DE SÉRIE E SÍMBOLOS GRAVADOS NO CORPO DA CANETA, ACONDICIONADA EM ESTOJO QUE GARANTA A INTEGRIDADE DO PRODUTO, CONSTANDO EXTERNAMENTE MARCA COMERCIAL E PROCEDÊNCIA DE FABRICAÇÃO. O PRODUTO DEVE TER GARANTIA MÍNIMA DE 12 (DOZE) MESES E REGISTRO NA ANVISA. TIPO NSK OU SIMILAR.</t>
  </si>
  <si>
    <t>FIO SUTURA NYLON 5.0, AGULHA 2.0 1/2 TRIANGULAR CX COM 24 UM.</t>
  </si>
  <si>
    <t>LIMA HEDSTRON FILE  25MM Nº 20. EM AÇO INOXIDÁVEL COM SECÇÃO TRANSVERSAL EM FORMA DE GOTA COM PONTA ATIVADA. ESPIRAL DE PEQUENOS CONES SUPERPOSTOS. A PARTE QUE CORTA FICA NA BASE DOS CONES. TEM POUCA FEXIBILIDADE. MOVIMENTO: LIMAGEM. CX C/6 UNIDADES.</t>
  </si>
  <si>
    <t>LIMA HEDSTRON FILE  25MM Nº 40. LIMAS HEDSTROEMLIMAS DE ALTO PODER DE CORTE INDICADO PARA PULPECTOMIA E PREPARO QUÍMICO-CIRÚRGICOLIMAS COM ALTO PODER DE CORTE, INDICADAS NAS MANOBRAS DE PULPECTOMIA E PREPARO QUÍMICO-CIRÚRGICO DO CANAL RADICULAR. - AÇO INOXIDÁVEL; - SECÇÃO TRANSVERSAL EM FORMA DE GOTA COM PONTA ATIVADA; - ESPIRAL DE PEQUENOS CONES SUPERPOSTOS. A PARTE QUE CORTA FICA NA BASE DOS CONES; - EXCELENTE CAPACIDADE DE CORTE, É RASPADORA, REMOVE OBTURAÇÕES, POUCA FEXIBILIDADE. CX C/6 UNIDADES.</t>
  </si>
  <si>
    <t>MATRIZ UNIMATRIX  REF IL – MATRIZES  SORTIDAS REFIL - 50 MATRIZES GRANDES 4125M - REFIL - 50 MATRIZES MEDIAS 4125P - REFIL - 50 MATRIZES PEQUENAS* MAIOR FACILIDADE E AGILIDADE NO USO. * MAIOR CONFORTO PARA O PACIENTE. DE USO ÚNICO. * ESPESSURA DE 0,05MM. * COMPOSIÇÃO EM AÇO INOXIDÁVEL.</t>
  </si>
  <si>
    <t>POTE DAPPEN DE SILICONE COLORIDO AUTOCLAVÁVEL. LARGURA: 45MM, ALTURA: 36MM, PESO: 13G.</t>
  </si>
  <si>
    <t>TIRA DE LIXA DE AÇO ABRASIVA. EMBALAGEM CX COM 12 UNIDADES DE 4MM X 130MM.ESPESSURA DE APENAS 0,10MM; GRÃOS DE OXIDO DE ALUMÍNIO FIXADOS PELO PROCESSO DE ELETRODEPOSIÇÃO; MAIOR ADERÊNCIA DOS GRÃOS DE ÓXIDO DE ALUMÍNIO; MAIOR FLEXIBILIDADE, NÃO QUEBRA; REGISTRO NA ANVISA.</t>
  </si>
  <si>
    <t>BROCA MAX-MINI CUTS N° 1251 TUNGSTÊNIO CORTE CRUZADO. EMBALAGEM COM 01 UNIDADE.</t>
  </si>
  <si>
    <t>DENTE 263 SUPERIOR, COR 66, PLACA COM 6 DENTES; PRODUZIDOS EM MATRIZES DE AÇO FEITAS PELA CAD/CAM. MODELÁRIO AMERICANO; FABRICADOS COM MATÉRIAS PRIMAS SELECIONADAS.ALTA ESTABILIDADE DE CORES.PIGMENTOS BIOCOMPATÍVEIS. FLUORESCÊNCIA; QUE CUMPRE ISO 22112:2005;POSTERIORES COM ANGULAÇÃO DE 0º E 33º; ASPECTO NATURAL; QUE SEJA REGISTRADO NA ANVISA.</t>
  </si>
  <si>
    <t>DENTE 266 SUPERIOR, COR 66, PLACA COM 6 DENTES; PRODUZIDOS EM MATRIZES DE AÇO FEITAS PELA CAD/CAM. MODELÁRIO AMERICANO; FABRICADOS COM MATÉRIAS PRIMAS SELECIONADAS.ALTA ESTABILIDADE DE CORES PIGMENTOS BIOCOMPATÍVEIS.FLUORESCÊNCIA; QUE CUMPRE ISO 22112:2005;POSTERIORES COM ANGULAÇÃO DE 0º E 33º; ASPECTO NATURAL; QUE SEJA REGISTRADO NA ANVISA.</t>
  </si>
  <si>
    <t>DENTE 2N INFERIOR, COR 66, PLACA COM 6 DENTES; PRODUZIDOS EM MATRIZES DE AÇO FEITAS PELA CAD/CAM.MODELÁRIO AMERICANO; FABRICADOS COM MATÉRIAS PRIMAS SELECIONADAS.ALTA ESTABILIDADE DE CORES.PIGMENTOS BIOCOMPATÍVEIS.FLUORESCÊNCIA; QUE CUMPRE ISO 22112:2005;POSTERIORES COM ANGULAÇÃO DE 0º E 33º; ASPECTO NATURAL; QUE SEJA REGISTRADO NA ANVISA.</t>
  </si>
  <si>
    <t>DENTE 30L INFERIOR, COR 66, PLACA COM 8 DENTES; PRODUZIDOS EM MATRIZES DE AÇO FEITAS PELA CAD/CAM.MODELÁRIO AMERICANO; FABRICADOS COM MATÉRIAS PRIMAS SELECIONADAS.ALTA ESTABILIDADE DE CORES.PIGMENTOS BIOCOMPATÍVEIS.FLUORESCÊNCIA; QUE CUMPRE ISO 22112:2005; POSTERIORES COM ANGULAÇÃO DE 0º E 33º; ASPECTO NATURAL; QUE SEJA REGISTRADO NA ANVISA.</t>
  </si>
  <si>
    <t>GESSO PEDRA CREME, TEOR 98,4% CASO4 0,5 H2O. ENDURECIMENTO  PACOTE DE 1 KG.</t>
  </si>
  <si>
    <t>KIT DE SILICONE DE CONDENSAÇÃO  COM TECNOLOGIA DE ÚLTIMA GERAÇÃO E PROPRIEDADES FÍSICAS PRÓXIMOS AO SILICONE DE ADIÇÃO. UTILIZADO COMO MATERIAL DE MOLDAGEM, IDEAL PARA SISTEMA DE TÉCNICA DUPLA E/ OU SIMPLES MOLDAGEM. KIT: 1 POTE COM 1KG (DENSO) + 1 BISNAGA DE BASE (FLUIDA) COM 120G + 1 BISNAGA DE CATALISADOR COM 50G.</t>
  </si>
  <si>
    <t>POTE PALADON ODONTOLOGICO DE VIDRO COM TAMPA</t>
  </si>
  <si>
    <t>RESINA ACRILICA AUTOPOLIMERIZANTE COR: ROSA; RÁPIDA. EMBALAGEM COM 440GR. ACRÍLICO AUTO POLIMERIZANTE (RÁPIDA) PARA CONSERTOS E REEMBAZAMENTOS.</t>
  </si>
  <si>
    <t>RESINA ACRÍLICA TERMOPOLIMERIZÁVEL PÓ ROSA MÉDIO COM VEIAS (LENTA). EMBALAGEM 440G.</t>
  </si>
  <si>
    <t>RESINA TERMOPLÁSTICA- AS RESINAS TERMOPLÁSTICAS, SÃO POLÍMEROS ARTIFICIAIS QUE PODEM SER REMOLDADOS, QUANDO SUBMETIDOS À AQUECIMENTO. NA PRÁTICA, ISSO SE DÁ PELOS PROCESSOS DE INJEÇÃO; COR: ROSA MÉDIO; EMBALAGEM DE: 1KG + ACESSORIOS ( BINAGAS PARA INJEÇÃO DE RESINA FLEXÍVEL 28MM X 150, IDEAL PARA MÁQUINAS INJETORAS DE RESINA FLEXÍVEL).</t>
  </si>
  <si>
    <t>VASELINA SÓLIDA ODONTOLÓGICA EMBALAGEM COM 500G</t>
  </si>
  <si>
    <t>BISNAGAS PARA INJEÇÃO DE RESINA FLEXÍVEL 28MM X 150, IDEAL PARA MÁQUINAS INJETORAS DE RESINA FLEXÍVEL.</t>
  </si>
  <si>
    <t>DENTE  264 SUPERIOR, COR 66, PLACA COM 6 DENTES; PRODUZIDOS EM MATRIZES DE AÇO FEITAS PELA CAD/CAM. MODELÁRIO AMERICANO; FABRICADOS COM MATÉRIAS PRIMAS SELECIONADAS. ALTA ESTABILIDADE DE CORES. PIGMENTOS BIOCOMPATÍVEIS. FLUORESCÊNCIA; QUE CUMPRE ISO 22112:2005; POSTERIORES COM ANGULAÇÃO DE 0º E 33º;ASPECTO NATURAL; QUE SEJA REGISTRADO NA ANVISA.</t>
  </si>
  <si>
    <t>DENTE  32L INFERIOR, COR 66, PLACA COM 8 DENTES; PRODUZIDOS EM MATRIZES DE AÇO FEITAS PELA CAD/CAM. MODELÁRIO AMERICANO; FABRICADOS COM MATÉRIAS PRIMAS SELECIONADAS.ALTA ESTABILIDADE DE CORES. PIGMENTOS BIOCOMPATÍVEIS. FLUORESCÊNCIA; QUE CUMPRE ISO 22112:2005; POSTERIORES COM ANGULAÇÃO DE 0º E 33º; ASPECTO NATURAL; QUE SEJA REGISTRADO NA ANVISA.</t>
  </si>
  <si>
    <t>DENTE 2 D INFERIOR, COR 66 , PLACA COM 6 DENTES ; PRODUZIDOS EM MATRIZES DE AÇO FEITAS PELA CAD/CAM. MODELÁRIO AMERICANO; FABRICADOS COM MATÉRIAS PRIMAS SELECIONADAS. ALTA ESTABILIDADE DE CORES. PIGMENTOS BIOCOMPATÍVEIS. FLUORESCÊNCIA; QUE CUMPRE ISO 22112:2005; POSTERIORES COM ANGULAÇÃO DE 0º E 33º; ASPECTO NATURAL; QUE SEJA REGISTRADO NA ANVISA.</t>
  </si>
  <si>
    <t>Vr Unit</t>
  </si>
  <si>
    <t>Vr Total</t>
  </si>
  <si>
    <t>DENTE 266 INFERIOR, COR 66, PLACA COM 6 DENTES; PRODUZIDOS EM MATRIZES DE AÇO FEITAS PELA CAD/CAM. MODELÁRIO AMERICANO; FABRICADOS COM MATÉRIAS PRIMAS SELECIONADAS.ALTA ESTABILIDADE DE CORES. PIGMENTOS BIOCOMPATÍVEIS. FLUORESCÊNCIA; QUE CUMPRE ISO 22112:2005;POSTERIORES COM ANGULAÇÃO DE 0º E 33º; ASPECTO NATURAL; QUE SEJA REGISTRADO NA ANVISA.</t>
  </si>
  <si>
    <t>DENTE 2P SUPERIOR COR 66, PLACA COM 6 DENTES, QUE TENHA 2 CAMADAS; PRODUZIDOS EM MATRIZES DE AÇO FEITAS PELA CAD/CAM. MODELÁRIO AMERICANO; FABRICADOS COM MATÉRIAS PRIMAS SELECIONADAS.  ALTA ESTABILIDADE DE CORES. PIGMENTOS BIOCOMPATÍVEIS. FLUORESCÊNCIA; QUE CUMPRE ISO 22112:2005; POSTERIORES COM ANGULAÇÃO DE 0º E 33º; ASPECTO NATURAL; QUE SEJA REGISTRADO NA ANVISA.</t>
  </si>
  <si>
    <t>DENTE 3P SUPERIOR, COR 66, PLACA COM 6 DENTES ; PRODUZIDOS EM MATRIZES DE AÇO FEITAS PELA CAD/CAM. MODELÁRIO AMERICANO; FABRICADOS COM MATÉRIAS PRIMAS SELECIONADAS. ALTA ESTABILIDADE DE CORES. PIGMENTOS BIOCOMPATÍVEIS. FLUORESCÊNCIA; QUE CUMPRE ISO 22112:2005; POSTERIORES COM ANGULAÇÃO DE 0º E 33º; ASPECTO NATURAL; QUE SEJA REGISTRADO NA ANVISA.</t>
  </si>
  <si>
    <t>DISCO DE CORTE PARA PROTESE 38MM X 0.6MM-CX -100 UNIDADES CARACTERÍSTICAS COMPOSIÇÃO ESPECIAL À BASE DE ÓXIDO DE ALUMÍNIO; COM DIÂMETRO MAIOR E MAIS FINO QUE SUPERA EM RAPIDEZ, CORTE E AQUECIMENTO QUALQUER DISCO DO MERCADO. APRESENTAÇÃO EMBALAGEM COM 100 UNIDADES.</t>
  </si>
  <si>
    <t>KIT REEMBASADOR SOFT CONFORT DURA RIGIDO INCOLOR - É UMA RESINA AUTOPOLIMERIZÁVEL (PÓ E LÍQUIDO), DESENVOLVIDA PARA REEMBASAMENTO PROVISÓRIO, O QUE PROPORCIONA AO PACIENTE UM MAIOR TEMPO DE ADAPTAÇÃO ÀS PRÓTESES TOTAIS. KIT COM: 01 REEMBASADOR 40G; 01 LÍQUIDO 40ML ; 01 GLAZE 8M; 02 COPOS MEDIDORES PARA LÍQUIDO E PÓ; 01 MANUAL DE INSTRUÇÕES.</t>
  </si>
  <si>
    <t>PINCEL N° 00 COMPRIMENTO TOTAL-308 MM; COMPRIMENTO DO PELO-20MM; DIÂMETRO DO PELO- 1MM</t>
  </si>
  <si>
    <t>RESINA ACRILICA AUTOPOLIMERIZANTE PÓ COR:60 INDICAÇÃO: - RESINA ACRILICA PARA PROVISÓRIOS, COROAS E FACETAS.  - EMBALAGEM COM 78G.  - VALIDADE: 10 ANOS. - REGISTRO NA ANVISA.</t>
  </si>
  <si>
    <t>REMOVEDOR DE CERA COMPOSIÇÃO: • HIDROCARBONETO ALIFÁTICO SATURADO INDICAÇÕES: • ELIMINAÇÃO DE RESÍDUOS DE CERAS E GORDURAS NA CONFECÇÃO DE PRÓTESES ODONTOLÓGICAS. • LIMPEZA DE GORDURAS E GRAXAS EM GERAL. CARACTERÍSTICAS TÉCNICAS: • PARA USO NAS TÉCNICAS CONVENCIONAL E MICROONDAS; • ELIMINA RESÍDUOS DE CERAS, GORDURAS E GRAXAS EM GERAL, CONTRIBUINDO SIGNIFICATIVAMENTE PARA ADESÃO DO DENTE À BASE DA PRÓTESE; • TOTALMENTE INODORO, NÃO DEIXANDO RESÍDUOS NAS MÃOS, INSTRUMENTAL OU PRÓTESE. APRESENTAÇÃO: • FRASCO DE 500ML.</t>
  </si>
  <si>
    <t xml:space="preserve">Nome medicamento Denominação Generica </t>
  </si>
  <si>
    <t xml:space="preserve">Sais para reidratação oral cloreto de sódio, glicose anidra, cloreto de potássio, citrato de sódio di-hidratado, pó para solução oral </t>
  </si>
  <si>
    <t>1.     </t>
  </si>
  <si>
    <t>2.     </t>
  </si>
  <si>
    <t>3.     </t>
  </si>
  <si>
    <t>4.     </t>
  </si>
  <si>
    <t>6.     </t>
  </si>
  <si>
    <t>7.     </t>
  </si>
  <si>
    <t>8.     </t>
  </si>
  <si>
    <t>9.     </t>
  </si>
  <si>
    <t>100.                 </t>
  </si>
  <si>
    <t>101.                 </t>
  </si>
  <si>
    <t>102.                 </t>
  </si>
  <si>
    <t>103.                 </t>
  </si>
  <si>
    <t>104.                 </t>
  </si>
  <si>
    <t>105.                 </t>
  </si>
  <si>
    <t>106.                 </t>
  </si>
  <si>
    <t>107.                 </t>
  </si>
  <si>
    <t>108.                 </t>
  </si>
  <si>
    <t>109.                 </t>
  </si>
  <si>
    <t>110.                 </t>
  </si>
  <si>
    <r>
      <t xml:space="preserve">5.    </t>
    </r>
    <r>
      <rPr>
        <sz val="9"/>
        <color theme="1"/>
        <rFont val="Arial"/>
        <family val="2"/>
      </rPr>
      <t> </t>
    </r>
  </si>
  <si>
    <r>
      <t xml:space="preserve">111.                </t>
    </r>
    <r>
      <rPr>
        <sz val="9"/>
        <color theme="1"/>
        <rFont val="Arial"/>
        <family val="2"/>
      </rPr>
      <t> </t>
    </r>
  </si>
  <si>
    <r>
      <t xml:space="preserve">112.                </t>
    </r>
    <r>
      <rPr>
        <sz val="9"/>
        <color theme="1"/>
        <rFont val="Arial"/>
        <family val="2"/>
      </rPr>
      <t> </t>
    </r>
  </si>
  <si>
    <r>
      <t xml:space="preserve">113.                </t>
    </r>
    <r>
      <rPr>
        <sz val="9"/>
        <color theme="1"/>
        <rFont val="Arial"/>
        <family val="2"/>
      </rPr>
      <t> </t>
    </r>
  </si>
  <si>
    <r>
      <t xml:space="preserve">114.                </t>
    </r>
    <r>
      <rPr>
        <sz val="9"/>
        <color theme="1"/>
        <rFont val="Arial"/>
        <family val="2"/>
      </rPr>
      <t> </t>
    </r>
  </si>
  <si>
    <r>
      <t xml:space="preserve">115.                </t>
    </r>
    <r>
      <rPr>
        <sz val="9"/>
        <color theme="1"/>
        <rFont val="Arial"/>
        <family val="2"/>
      </rPr>
      <t> </t>
    </r>
  </si>
  <si>
    <r>
      <t xml:space="preserve">116.                </t>
    </r>
    <r>
      <rPr>
        <sz val="9"/>
        <color theme="1"/>
        <rFont val="Arial"/>
        <family val="2"/>
      </rPr>
      <t> </t>
    </r>
  </si>
  <si>
    <t>MEDICAMENTO</t>
  </si>
  <si>
    <t>FORMA FARMACÊUTICA</t>
  </si>
  <si>
    <t>Ácido Ursodesoxicólico 300mg</t>
  </si>
  <si>
    <t>Azatioprina 50mg</t>
  </si>
  <si>
    <t>Brometo de tiotrópio 2,5 mcg por dose (Spiriva Respimat®)</t>
  </si>
  <si>
    <t>Cloridrato de Trazodona (Donaren Retard®) 150mg</t>
  </si>
  <si>
    <t>Comprimidos de Liberação Prolongada</t>
  </si>
  <si>
    <t>Dabigatrana (Pradaxa®) 110mg</t>
  </si>
  <si>
    <t>Dapagliflozina 5mg + metformina 1.000mg (Xigduo®)</t>
  </si>
  <si>
    <t>Desvenlafaxina 100mg</t>
  </si>
  <si>
    <t>Divalproato de sódio (Depakote ER®) 500mg</t>
  </si>
  <si>
    <t>Comprimido revestido de liberação prolongada</t>
  </si>
  <si>
    <t>Duloxetina 30mg</t>
  </si>
  <si>
    <t>Duloxetina 60mg</t>
  </si>
  <si>
    <t>Glimepirida 2mg</t>
  </si>
  <si>
    <t>Hialuronato sódico 0,15% (Hyabak®)</t>
  </si>
  <si>
    <t>Solução Oftálmica, frasco de 10ml</t>
  </si>
  <si>
    <t>Insulina degludeca 100 U/mL + liraglutida 3,6 mg/mL (Xultophy®)</t>
  </si>
  <si>
    <t>Sistema de aplicação preenchido com 3 mL cada</t>
  </si>
  <si>
    <t>Insulina lispro (Humalog®) 100 UI/ML</t>
  </si>
  <si>
    <t>Refil com 3 mL para utilização com caneta compatível para aplicação de insulina</t>
  </si>
  <si>
    <t>Olmesartana 20mg</t>
  </si>
  <si>
    <t>Pregabalina 50mg</t>
  </si>
  <si>
    <t>Pregabalina 75mg</t>
  </si>
  <si>
    <t>Risedronato Sódico 35mg</t>
  </si>
  <si>
    <t>Rotigotina (Neupro®) 4mg</t>
  </si>
  <si>
    <t>Adesivos transdérmicos de 9,0 mg (4 mg / 24 horas) em embalagens com 28 adesivos</t>
  </si>
  <si>
    <t>Vildagliptina + metformina (Galvus Met®) 50mg + 1000mg</t>
  </si>
  <si>
    <t>MEDICAMENTOS JUDICIAIS</t>
  </si>
  <si>
    <t>item</t>
  </si>
  <si>
    <t>1.        </t>
  </si>
  <si>
    <t>2.        </t>
  </si>
  <si>
    <t>3.        </t>
  </si>
  <si>
    <r>
      <t>Solução para inalação oral, frasco de 4 mL (</t>
    </r>
    <r>
      <rPr>
        <sz val="9"/>
        <color theme="1"/>
        <rFont val="Arial"/>
        <family val="2"/>
      </rPr>
      <t>60 doses)</t>
    </r>
  </si>
  <si>
    <t>4.        </t>
  </si>
  <si>
    <t>5.        </t>
  </si>
  <si>
    <t>6.        </t>
  </si>
  <si>
    <t>7.        </t>
  </si>
  <si>
    <t>8.        </t>
  </si>
  <si>
    <t>9.        </t>
  </si>
  <si>
    <t>10.    </t>
  </si>
  <si>
    <t>11.    </t>
  </si>
  <si>
    <t>12.    </t>
  </si>
  <si>
    <t>13.    </t>
  </si>
  <si>
    <t>15.    </t>
  </si>
  <si>
    <t>16.    </t>
  </si>
  <si>
    <t>17.    </t>
  </si>
  <si>
    <t>18.    </t>
  </si>
  <si>
    <t>19.    </t>
  </si>
  <si>
    <t>20.    </t>
  </si>
  <si>
    <t>Kit</t>
  </si>
  <si>
    <t>KITS NATALINOS</t>
  </si>
  <si>
    <t>ABAIXADOR DE LINGUA DE MADEIRA. PACOTE COM 100 UM.</t>
  </si>
  <si>
    <t>COPO UMIDIFICADOR CONFECCIONADO EM PVC - 250 ML. COPO UMIDIFICADOR CONFECCIONADO EM PVC COM CAPACIDADE DE 250 ML, UTILIZADO NO TRATAMENTO DE OXIGÊNIOTERAPIA.</t>
  </si>
  <si>
    <t>ELETRODO PARA MONITORIZAÇÃO CARDÍACA. ELETRODO PARA MONITORIZAÇÃO CARDÍACA TAMANHO 43 X 45 MM. CAIXA COM 1000 UNIDADES.</t>
  </si>
  <si>
    <t>ELETRODO VALUTRODE 5 X 5 CM ADESIVO. ELETRODO VALUTRODE 5 X 5 CM ADESIVO. MODELO CF 5050. PACOTE COM 4 UNIDADES.</t>
  </si>
  <si>
    <t>ESCOVA CERVICAL DESCARTÁVEL.PCT COM 100 UNIDADES, VALIDADE 24 MESES A PARTIR DA NOTA FISCAL DO CERTAME.</t>
  </si>
  <si>
    <t>ESPECULO GRANDE. VALIDADE 24 MESES A PARTIR DA NOTA FISCAL DO CERTAME.</t>
  </si>
  <si>
    <t>ESPECULO MEDIO. VALIDADE 24 MESES A PARTIR DA NOTA FISCAL DO CERTAME.</t>
  </si>
  <si>
    <t>ESPECULO PEQUENO. VALIDADE 24 MESES A PARTIR DA NOTA FISCAL DO CERTAME.</t>
  </si>
  <si>
    <t>FRASCO PARA NUTRIÇÃO ENTERAL DE 300ML. VALIDADE24 MESES A PARTIR DA DATA DA AQUISIÇÃO DO CERTAME.</t>
  </si>
  <si>
    <t>KIT DE INALAÇÃO C MÁSCARA ADULTO. KIT CONTÉM: - 1 TRAQUÉIA. - 1 MASCARA PARA INALAÇÃO ADULTO. - 1 COPO.</t>
  </si>
  <si>
    <t>KIT DE INALAÇÃO C MÁSCARA INFANTIL. KIT CONTÉM: - 1 TRAQUÉIA. - 1 MASCARA PARA INALAÇÃO INFANTIL. - 1 COPO.</t>
  </si>
  <si>
    <t>PRESERVATIVO SEM LUBRIFICAÇÃO. CX COM 144 UN.</t>
  </si>
  <si>
    <t>TIRA TESTE PARA DETERMINAÇÃO DE GLICOSE NO SANGUE CAPILAR. TIRA TESTE PARA DETERMINAÇÃO DE GLICOSE NO SANGUE CAPILAR, VENOSO, ARTERIAL, PELO PRINCÍPIO DE MEDIÇÃO DE GLICOSE DESIDROGENASE POR AMPEROMETRIA OUFOTOMETRIA DE REFLEXÃO, FAIXA ENTRE 10 MG/DL À 600 MG/DL OU À 500 MG/DL OU AINDA 20 MG/DL À 600 MG/DL USADA EM GLICOSIMETRIACOM VOLUMES DE  AMOSTRAS DE SANGUE COM VARIAÇÕES MAIOR OU IGUAL A 0,6 MICROLITROS E MENOR OU IGUAL A 2 MICROLITROS COM TEMPO DE MEDIÇÃO ENTRE 05 A 10 SEGUNDOS, ARMAZENAGEM NO MÍNIMO DOS ÚLTIMOS 300 TESTES INFORMANDO DATA, HORA E MÉDIAS, MENOR INTERFERÊNCIA DE SUBSTÂNCIAS QUÍMICAS E FEITOS DE OXIGÊNIO NO SANGUE. FAIXA DE HEMATÓCRITOS ENTRE 10 % E 65 %  OU 20 % E 70 % S, COMPATÍVEL COM APARELHP A SER CONSIGNADO E QUE POSSIBILITE A APLICAÇÃO DE UMA SEGUNDA GOTA DE SANGUE EVITANDO ASSIM DESPERDÍCIOS E OUTRAS CARACTERÍSTICA ESPECÍFICA DE EFICIÊNCIA E DESEMPENHOS ANALÍTICOS DEVEM ASSEGURAR RESULTADOS DE TESTES CONFIÁVEIS, QUANDO COMPARADOS COM MÉTODO DE REFERÊNCIA AUTOMATIZADO REALIZADO PELO LABORATÓRIO DESTA PREFEITURA, CUJA TOLERÂNCIA SERÁ ENTRE 15 % E 20 % ( CONFORME ESTABELECE A ORGANIZAÇÃO MUNDIAL DE SAÚDE ). CAIXA/ FRASCO COM 50 UNIDADES, APRESENTAR PROSPECTOS QUE TRAGAM AS ESPECIFICAÇÕES ACIMA. A EMPRESA VENCEDORA DEVERÁ DISPONIBILIZAR EM DOAÇÃO - APARELHOS, BEM COMO COMPROMETER-SE A SUBSTITUIÇÃO DOS QUE APRESENTAREM DEFEITOS NO PRAZO DE 24 HORAS E SE RESPONSABILIZAR PELA TROCA DAS BATERIAS QUE VIEREM A DESCARREGAR DURANTE A UTILIZAÇÃO. DEVERÁ AINDA INSTALAR EM UNIDADES A SER DEFINIDAS SOFTWARE DE GERENCIAMENTO EM PORTUGUÊS SENDO QUE OS RESULTADOS DA MEMÓRIA DO MONITOR DEVEM SER TRANSFERIDOS, PERMITINDO ANÁLISES DE GRÁFICOS DE TENDÊNCIAS, COMPARAÇÃO DE GRUPOS DE PACIENTES, E O ENVIO DE DADOS PARA OUTROS ARQUIVOS. COM CONCESSÃO DE UM APARELHO PARA CADA 10 CAIXAS DE TIRAS DE GLICEMIA. CAIXA COM50 TIRAS. PUNÇÕES NO PACIENTE. A  APRESENTAR NO DIA DA LICITAÇÃO QUE POSSUEM E ATENDEM A ISO 15197:2013, TANTO DE PAIS DE ORIGEM COMO TRADUZIDO;</t>
  </si>
  <si>
    <t>TUBO HOSPITALAR DE SILICONE NÃO ESTÉRIL 203 5X10MM. TUBO HOSPITALAR DE SILICONE NÃO ESTÉRIL 203 5X10MM PARA OXIGENOTERAPIA PARA CATETER TIPO ÓCULOS. DIÂMETRO EXTERNO 10MM. DIÂMETRO INTERNO 5MM.</t>
  </si>
  <si>
    <t>MAT. MÉDICO HOSPITALARES – USO GERAL</t>
  </si>
  <si>
    <t>TIRA TESTE PARA DETERMINAÇÃO DE GLICOSE NO SANGUE CAPILAR. TIRA TESTE PARA DETERMINAÇÃO DE GLICOSE NO SANGUE CAPILAR, VENOSO, ARTERIAL, PELO PRINCÍPIO DE MEDIÇÃO DE GLICOSE DESIDROGENASE POR AMPEROMETRIA OUFOTOMETRIA DE REFLEXÃO, FAIXA ENTRE 10 MG/DL À 600 MG/DL OU À 500 MG/DL OU AINDA 20 MG/DL À 600 MG/DL USADA EM GLICOSIMETRIACOM VOLUMES DE  AMOSTRAS DE SANGUE COM VARIAÇÕES MAIOR OU IGUAL A 0,6 MICROLITROS E MENOR OU IGUAL A 2 MICROLITROS COM TEMPO DE MEDIÇÃO ENTRE 05 A 10 SEGUNDOS, ARMAZENAGEM NO MÍNIMO DOS ÚLTIMOS 300 TESTES INFORMANDO DATA, HORA E MÉDIAS, MENOR INTERFERÊNCIA DE SUBSTÂNCIAS QUÍMICAS E FEITOS DE OXIGÊNIO NO SANGUE. FAIXA DE HEMATÓCRITOS ENTRE 10 % E 65 %  OU 20 % E 70 % S, COMPATÍVEL COM APARELHP A SER CONSIGNADO E QUE POSSIBILITE A APLICAÇÃO DE UMA SEGUNDA GOTA DE SANGUE EVITANDO ASSIM DESPERDÍCIOS E OUTRAS ORGANIZAÇÃO MUNDIAL DE SAÚDE ). CAIXA/ FRASCO COM 50 UNIDADES, APRESENTAR PROSPECTOS QUE TRAGAM AS ESPECIFICAÇÕES ACIMA. A EMPRESA VENCEDORA DEVERÁ DISPONIBILIZAR EM DOAÇÃO - APARELHOS, BEM COMO COMPROMETER-SE A SUBSTITUIÇÃO DOS QUE APRESENTAREM DEFEITOS NO PRAZO DE 24 HORAS E SE RESPONSABILIZAR PELA TROCA DAS BATERIAS QUE VIEREM A DESCARREGAR DURANTE A UTILIZAÇÃO. DEVERÁ AINDA INSTALAR EM UNIDADES A SER DEFINIDAS SOFTWARE DE GERENCIAMENTO EM PORTUGUÊS SENDO QUE OS RESULTADOS DA MEMÓRIA DO MONITOR DEVEM SER TRANSFERIDOS, PERMITINDO ANÁLISES DE GRÁFICOS DE TENDÊNCIAS, COMPARAÇÃO DE GRUPOS DE PACIENTES, E O ENVIO DE DADOS PARA OUTROS ARQUIVOS. COM CONCESSÃO DE UM APARELHO PARA CADA 10 CAIXAS DE TIRAS DE GLICEMIA. CAIXA COM50 TIRAS. PUNÇÕES NO PACIENTE. A CARACTERÍSTICA ESPECÍFICA DE EFICIÊNCIA E DESEMPENHOS ANALÍTICOS DEVEM ASSEGURAR RESULTADOS DE TESTES CONFIÁVEIS, QUANDO COMPARADOS COM MÉTODO DE REFERÊNCIA AUTOMATIZADO REALIZADO PELO LABORATÓRIO DESTA PREFEITURA, CUJA TOLERÂNCIA SERÁ ENTRE 15 % E 20 % ( CONFORME ESTABELECE A APRESENTAR NO DIA DA LICITAÇÃO QUE POSSUEM E ATENDEM A ISO 15197:2013, TANTO DE PAIS DE ORIGEM COMO TRADUZIDO; CONFORME A INSTRUÇÃO NORMATIVA Nº 24, DE 17 DE MAIO DE 2018 DA ANVISA .</t>
  </si>
  <si>
    <t>ELETRODO VALUTRODE 5 X 9 CM ADESIVO MODELO CF 5090. ELETRODO VALUTRODE 5 X 9 CM ADESIVO MODELO CF 5090  PACOTE COM 4 UNIDADES.</t>
  </si>
  <si>
    <t>AGULHA  25 X 08    CAIXA C/ 100 UNIDADES. AGULHA 25 X 0,80 (21G X 1") CAIXA COM 100 UNIDADES. VALIDADE 24 MESES A PARTIR DA DATA DA AQUISIÇÃO DA NOTA FISCAL DO CERTAME.</t>
  </si>
  <si>
    <t>AGULHA 13 X 4,5 (26G X 1/2) CX 100 UM. AGULHA 13 X 4,5 (26G X 1/2) CAIXA COM 100 UNIDADES. VALIDADE 24 MESES A PARTIR DA DATA DA AQUISIÇÃO DA NOTA FISCAL DO CERTAME.</t>
  </si>
  <si>
    <t>AGULHA 20X5,5 (24GX³ CX C/100 UN. AGULHA 20X5,5 (24GX³/4). CAIXA C/100 UNIDADES. VALIDADE 24 MESES A PARTIR DA DATA DE AQUISIÇÃO DANOTA FISCAL DO CERTAME.</t>
  </si>
  <si>
    <t>AGULHA 25 X 06 CAIXA C/100 UNIDADES. AGULHA 25 X 0,60 (23G X 1") CAIXA COM 100 UNIDADES. VALIDADE 24 MESES A PARTIR DA DATA DA AQUISIÇÃO DA NOTA FISCAL DO CERTAME</t>
  </si>
  <si>
    <t>AGULHA 40 X 12 (18G X 1 - 1/2") - CX C/ 100 UND. AGULHA 40 X 1,20 (18G X 1 1/2") CAIXA COM 100 UNIDADES. VALIDADE 24 MESES A PARTIR DA DATA DA AQUISIÇÃO DA NOTA FISCAL DO CERTAME.</t>
  </si>
  <si>
    <t>AGULHA NANO 4 MM ULTRA FINE. ULTRA FINE CAIXA COM 100 UNIDADES, VALIDADE MINIMA 24 MESES.</t>
  </si>
  <si>
    <t>CATETER INTRAVENOSO PERIFÉRICO Nº 16 - ABOCATH - COM DISPOSITIVO PASSIVO DE SEGURANÇA. - SISTEMA PASSIVO DE SEGURANÇA CONTRA ACIDENTES COM PERFURO CORTANTES E INFECÇÕES RELACIONADAS. - CÂNULA EM POLIURETANO. - DESIGN ERGONÔMICO PARA PUNÇÃO UNIMANUAL - BISEL AFIADO, PERMITINDO VÁRIOS ÂNGULOS DE INSERÇÃO E UMA PUNÇÃO MENOS TRAUMÁTICA. - TECNOLOGIA DE DUPLA CONFIRMAÇÃO: RÁPIDA VISUALIZAÇÃO DO REFLUXO DE SANGUE ATRAVÉS DA AGULHA E DO CATETER, CONFIRMANDO O SUCESSO DA PUNÇÃO. - FILTRO HIDRÓFOBO, IMPEDINDO O EXTRAVASAMENTO DO REFLUXO DE SANGUE. - CÂMARA DE VISUALIZAÇÃO TRANSPARENTE E QUADRADA, FACILITANDO A VISUALIZAÇÃO DO REFLUXO DE SANGUE E MANUSEIO. - USO ÚNICO. - ESTERILIZADO EM ÓXIDO DE ETILENO. - ISENTO DE LÁTEX E PVC. - DE ACORDO COM NBR 10555-5, VALIDADE DE 24 MESES.</t>
  </si>
  <si>
    <t>CATETER INTRAVENOSO PERIFÉRICO Nº 18 - ABOCATH - COM DISPOSITIVO PASSIVO DE SGURANÇA. - SISTEMA PASSIVO DE SEGURANÇA CONTRA ACIDENTES COM PERFURO CORTANTES E INFECÇÕES RELACIONADAS. - CÂNULA EM POLIURETANO. - DESIGN ERGONÔMICO PARA PUNÇÃO UNIMANUAL. - BISEL AFIADO, PERMITINDO VÁRIOS ÂNGULOS DE INSERÇÃO E UMA PUNÇÃO MENOS TRAUMÁTICA. - TECNOLOGIA DE DUPLA CONFIRMAÇÃO: RÁPIDA VISUALIZAÇÃO DO REFLUXO DE SANGUE ATRAVÉS DA AGULHA E DO CATETER, CONFIRMANDO O SUCESSO DA PUNÇÃO. - FILTRO HIDRÓFOBO, IMPEDINDO O EXTRAVASAMENTO DO REFLUXO DE SANGUE. - CÂMARA DE VISUALIZAÇÃO TRANSPARENTE E QUADRADA, FACILITANDO A VISUALIZAÇÃO DO REFLUXO DE SANGUE E MANUSEIO - USO ÚNICO. - ESTERILIZADO EM ÓXIDO DE ETILENO . - ISENTO DE LÁTEX E PVC. - DE ACORDO COM NBR 10555-5, VALIDADE DE 24 MESES.</t>
  </si>
  <si>
    <t>CATETER INTRAVENOSO PERIFÉRICO Nº 20 - ABOCATH - COM DISPOSITIVO PASSIVO DE SEGURANÇA. - SISTEMA PASSIVO DE SEGURANÇA CONTRA ACIDENTES COM PERFURO CORTANTES E INFECÇÕES RELACIONADAS. - CÂNULA EM POLIURETANO. - DESIGN ERGONÔMICO PARA PUNÇÃO UNIMANUAL. - BISEL AFIADO, PERMITINDO VÁRIOS ÂNGULOS DE INSERÇÃO E UMA PUNÇÃO MENOS TRAUMÁTICA. - TECNOLOGIA DE DUPLA CONFIRMAÇÃO: RÁPIDA VISUALIZAÇÃO DO REFLUXO DE SANGUE ATRAVÉS DA AGULHA E DO CATETER, CONFIRMANDO O SUCESSO DA PUNÇÃO. - FILTRO HIDRÓFOBO, IMPEDINDO O EXTRAVASAMENTO DO REFLUXO DE SANGUE - CÂMARA DE VISUALIZAÇÃO TRANSPARENTE E QUADRADA, FACILITANDO A VISUALIZAÇÃO DO REFLUXO DE SANGUE E MANUSEIO. - USO ÚNICO. - ESTERILIZADO EM ÓXIDO DE ETILENO. - ISENTO DE LÁTEX E PVC. - DE ACORDO COM NBR 10555-5, VALIDADE DE 24 MESES.</t>
  </si>
  <si>
    <t>CATETER INTRAVENOSO PERIFÉRICO Nº 22 - ABOCATH - COM DISPOSITIVO PASSIVO DE SEGURANÇA. - SISTEMA PASSIVO DE SEGURANÇA CONTRA ACIDENTES COM PERFURO CORTANTES E INFECÇÕES RELACIONADAS. - CÂNULA EM POLIURETANO. - DESIGN ERGONÔMICO PARA PUNÇÃO UNIMANUAL. - BISEL AFIADO, PERMITINDO VÁRIOS ÂNGULOS DE INSERÇÃO E UMA PUNÇÃO MENOS TRAUMÁTICA. - TECNOLOGIA DE DUPLA CONFIRMAÇÃO: RÁPIDA VISUALIZAÇÃO DO REFLUXO DE SANGUE ATRAVÉS DA AGULHA E DO CATETER, CONFIRMANDO O SUCESSO DA PUNÇÃO. - FILTRO HIDRÓFOBO, IMPEDINDO O EXTRAVASAMENTO DO REFLUXO DE SANGUE. - CÂMARA DE VISUALIZAÇÃO TRANSPARENTE E QUADRADA, FACILITANDO A VISUALIZAÇÃO DO REFLUXO DE SANGUE E MANUSEIO. - USO ÚNICO. - ESTERILIZADO EM ÓXIDO DE ETILENO. - ISENTO DE LÁTEX E PVC. - DE ACORDO COM NBR 10555-5, VALIDADE DE 24 MESES.</t>
  </si>
  <si>
    <t>CATETER INTRAVENOSO PERIFÉRICO Nº 24 - ABOCATH - COM DISPOSITIVO PASSIVO DE SEGURANÇA. - SISTEMA PASSIVO DE SEGURANÇA CONTRA ACIDENTES COM PERFUROCORTANTES E INFECÇÕES RELACIONADAS. - CÂNULA EM POLIURETANO. - DESIGN ERGONÔMICO PARA PUNÇÃO UNIMANUAL. - BISEL AFIADO, PERMITINDO VARIOS ÂNGULOS DE INSERÇÃO E UMA PUNÇÃO MENOS TRAUMÁTICA. - TECNOLOGIA DE DUPLA CONFIRMAÇÃO: RAPIDA VISUALIZAÇÃO DO REFLUXO DE SANGUE ATRAVÉS DA AGULHA E DO CATETER, CONFIRMANDO O SUCESSO DA PUNÇÃO. - FILTRO HIDRÓFOBO, INPEDINDO O EXTRAVASAMENTO DO REFLUXO DE SANGUE.  CÂMARA DE VISUALIZAÇÃO TRANSPARENTE E QUADRADA, FACILITANDO A VISUALIZAÇÃO DO REFLUXO DE SANGUE E MANUSEIO. - USO ÚNICO. - ESTERILIZADO EM OXIDO DE ETILENO. - ISENTO DE LATEX E PVC. - DE ACORDO COM NBR 10555-5, VALIDADE 24 MESES.</t>
  </si>
  <si>
    <t>EQUIPO 2 VIAS. EQUIPO 2 VIAS POLIFIX MULTIVIAS COM CLAMP ESTÉRIL - ESTERELIZADO A ÓXIDO DE ETILENO. - FABRICADO EM PVC FLEXÍVEL. - TUBO DE 18 CM.. - CONECTOR TIPO LUER SLIP UNIVERSAL OU LUER LOCK. - PINÇA ROLETE E CORTA-FLUXO. - CÂMARA GOTEJADORA FLEXÍVEL. - ATÓXICO E APIROGÊNICO. - DESCARTAVEL E DE USO ÚNICO VALIDADE 24 MESES.</t>
  </si>
  <si>
    <t>EQUIPO MACRO FOTOSSENSIVEL. EQUIPO MACRO GOTAS FOTOSSENSÍVEL - TAMANHO 150 CM; - VALIDADE 03 ANOS. - LANCETA PERFURANTE PARA CONEXÃO AO RECIPIENTE DE SOLUÇÃO; - CÂMRA PARA VIZULIZAÇÃO DE GOTEJAMENTO - FILTRO DE PARTÍCULA (ABERTURA 15 MICRA). - DE ACORDO COM ANORMA NBR ISO 8536-4; - EXTENSÃO EM PVC ÂMBAR. - CONTROLADOR DE FLUXO (GOTEJAMENTO) TIPO PINÇA ROLETE; - CONEXÃO LUER PARA DISPOSITIVO DE ACESSO VENOSO; - REGISTRO NA ANVISA. - INJETOR LATERAL, ISENTO DE LÁTEX, COM PLATAFORMA DE PROTEÇÃO PARA DEDOS E CORTA-FLUXO.</t>
  </si>
  <si>
    <t>ESCALPE 19 CX COM 100. VALIDADE 24 MESES.</t>
  </si>
  <si>
    <t>ESCALPE 21 CX COM 100. ESCALPE 21 CAIXAS COM 100 UNIDADES, VALIDADE 24 MESES.</t>
  </si>
  <si>
    <t>ESCALPE 23 CX COM 100. ESCALPE 23 CAIXAS COM 100 UNIDADES, VALIDADE 24 MESES.</t>
  </si>
  <si>
    <t>ESCALPE 25 CX COM 100. ESCALPE 25 CAIXAS COM 100 UNIDADES, VALIDADE 24 MESES.</t>
  </si>
  <si>
    <t>FIO DE SUTURA CATGUT SIMPLES AGULHADO MEDIDA 3/0 CX COM MINIMO 24 UM. VALIDADDE MINIMA DA DATA DE ENTREGA 18 MESES.</t>
  </si>
  <si>
    <t>FIO DE SUTURA CATGUT SIMPLES AGULHADO MEDIDA 4/0 CX COM MINIMO 24 UM. MINIMA DA DATA DE ENTREGA 18 MESES.</t>
  </si>
  <si>
    <t>LAMINA DE BISTURI N° 11CX C/ 100. VALIDADE MINIMA DA DATA DE ENTREGA 18 MESES.</t>
  </si>
  <si>
    <t>LAMINA DE BISTURI N° 15 CX C/ 100. VALIDADE 24 MESES A PARTIR DA DATA DA AQUISIÇÃO DA NOTA FISCAL DO CERTAME.</t>
  </si>
  <si>
    <t>LAMINA DE BISTURI N° 24 - CAIXA COM 100 UN. LÂMINAS DE BISTURI ESTERIL, NUMERO 24, EM AÇO CARBONO, CAIXA COM 100 UNID. VALIDADE 24 MESES A PARTIR DA DATA DA AQUISIÇÃO DA NOTA FISCAL DO CERTAME.</t>
  </si>
  <si>
    <t>CATETER INTRAVENOSO PERIFÉRICO Nº 20 - ABOCATH - COM DISPOSITIVO PASSIVO DE SEGURANÇA. - SISTEMA PASSIVO DE SEGURANÇA CONTRA ACIDENTES COM PERFURO CORTANTES E INFECÇÕES RELACIONADAS. - CÂNULA EM POLIURETANO. - DESIGN ERGONÔMICO PARA PUNÇÃO UNIMANUAL. - BI - CÂNULA EM POLIURETANO. - DESIGN ERGONÔMICO PARA PUNÇÃO UNIMANUAL. - BISEL AFIADO, PERMITINDO VÁRIOS ÂNGULOS DE INSERÇÃO E UMA PUNÇÃO MENOS TRAUMÁTICA. - TECNOLOGIA DE DUPLA CONFIRMAÇÃO: RÁPIDA VISUALIZAÇÃO DO REFLUXO DE SANGUE ATRAVÉS DA AGULHA E DO CATETER, CONFIRMANDO O SUCESSO DA PUNÇÃO. - FILTRO HIDRÓFOBO, IMPEDINDO O EXTRAVASAMENTO DO REFLUXO DE SANGUE. - CÂMARA DE VISUALIZAÇÃO TRANSPARENTE E QUADRADA, FACILITANDO A VISUALIZAÇÃO DO REFLUXO DE SANGUE E MANUSEIO. - USO ÚNICO. - ESTERILIZADO EM ÓXIDO DE ETILENO. - ISENTO DE LÁTEX E PVC. - DE ACORDO COM NBR 10555-5, VALIDADE DE 24 MESES.</t>
  </si>
  <si>
    <t>CATETER INTRAVENOSO PERIFÉRICO Nº 24 - ABOCATH - COM DISPOSITIVO PASSIVO DE SEGURANÇA. - SISTEMA PASSIVO DE SEGURANÇA CONTRA ACIDENTES COM PERFUROCORTANTES E INFECÇÕES RELACIONADAS. - CÂNULA EM POLIURETANO.  DESIGN ERGONÔMICO  PARA PUNÇÃO UNIMANUAL. - BISEL AFIADO, PERMITINDO VARIOS ÂNGULOS DE INSERÇÃO E UMA PUNÇÃO MENOS TRAUMÁTICA. - TECNOLOGIA DE DUPLA CONFIRMAÇÃO : RAPIDA VISUALIZAÇÃO DO REFLUXO DE SANGUE ATRAVÉS DA AGULHA E DO CATETER, CONFIRMANDO O SUCESSO DA PUNÇÃO. - FILTRO HIDRÓFOBO, INPEDINDO O EXTRAVASAMENTO DO REFLUXO DE SANGUE. - CÂMARA DE VISUALIZAÇÃO TRANSPARENTE E QUADRADA, FACILITANDO A VISUALIZAÇÃO DO REFLUXO DE SANGUE E MANUSEIO. - USO ÚNICO. - ESTERILIZADO EM OXIDO DE ETILENO. - ISENTO DE LATEX E PVC. - DE ACORDO COM NBR 10555-5, VALIDADE 24 MESES.</t>
  </si>
  <si>
    <t>MAT. MÉDICO HOSPITAR - SERINGAS, EQUIPOS E PERFUROCORTANTES</t>
  </si>
  <si>
    <t>Albendazol 400 mg comprimido mastigável</t>
  </si>
  <si>
    <t>Albendazol 40 mg/ mL suspensão oral,
frasco de 10 Ml</t>
  </si>
  <si>
    <t xml:space="preserve">Bromoprida 4mg/ mL suspensão oral, frasco de 20 ml </t>
  </si>
  <si>
    <t>ITENS/DESCRIÇÃO</t>
  </si>
  <si>
    <t>BOBINA DE PAPEL GRAU CIRURGICO 100MM X 100 M  EM EMBALAGEM INDIVIDUAL, PROTEGIDA PARA TRANSPORTE E ARMAZENAGEM.</t>
  </si>
  <si>
    <t>BOBINA DE PAPEL GRAU CIRURGICO 150MM X 100 M EM EMBALAGEM INDIVIDUAL, PROTEGIDA PARA TRANSPORTE E ARMAZENAGEM.</t>
  </si>
  <si>
    <t>BOBINA DE PAPEL GRAU CIRURGICO 250MM X 100 M EM EMBALAGEM INDIVIDUAL, PROTEGIDA PARA TRANSPORTE E ARMAZENAGEM.</t>
  </si>
  <si>
    <t>CLOREXIDINA FRASCO 100ML.</t>
  </si>
  <si>
    <t>DESCARTEX DE 13 LITROS.</t>
  </si>
  <si>
    <t>DISPENSER SABONETE LÍQUIDO 400 ML.</t>
  </si>
  <si>
    <t>EMBALAGEM PLASTICA EM POLIPROPILENO PP PARA ESTERILIZAÇÃO 10MM X20MM X8MM PCT COM 500 UN.</t>
  </si>
  <si>
    <t>MAT. MÉDICO HOSPITALAR - HIGIENE E ESTERILIZAÇÃO</t>
  </si>
  <si>
    <t>ALCOOL EM GEL 70% GALÃO COM 5 LITROS. ANTISSÉPTICO, FEITO A PARTIR DO ETANOL, IDEAL PARA HIGIENIZAR AS MÃOS DE MANEIRA EFICIENTE E RÁPIDA, SEM RESSECAR A PELE. ELE ELIMINA 99,9% DOS GERMES E BACTÉRIAS QUE FICAM IMPREGNADOS NAS MÃOS EM POUCOS SEGUNDOS. UTILIZADO TAMBÉM PARA DESINFECÇÃO DAS SUPERFÍCIES E OBJETOS. VALIDADE DE 24 MESES A PARTIR DA DATA DE AQUISIÇÃO DA NOTA FISCAL DO CERTAME.</t>
  </si>
  <si>
    <t>EMBALAGEM PLÁSTICA EM POLIPROPILENO PP PARA ESTERILIZAÇÃO 14MM X 20MM X 8MM PCT COM 500 UN. 14MM X 20MM X 8MM PCT COM 500 UN.</t>
  </si>
  <si>
    <t>EMBALAGEM PLÁSTICA EM POLIPROPILENO PP PARA ESTERILIZAÇÃO 25MM X 35MM X 8MM PCT COM 500 UN. 25MM X 35MM X 8MM PCT COM 500 UN.</t>
  </si>
  <si>
    <t>SABONETE LÍQUIDO ANTISEPTICO. GALÃO DE 5 LITROS, COM AROMAS DIVERSOS ( FLOR DE LARANJEIRA, MORANGO, ERVA DOCE, CAMOMILA E COCO</t>
  </si>
  <si>
    <t>TOALHEIRO  -  PORTA PAPEL. SUPORTE INJETADO EM PLÁSTICO ABS PARA PAPEL INTERFOLHA 02 OU 03 DOBRAS; COM SISTEMA DE FECHAMENTO POR FECHADURA E CHAVE PLÁSTICA, CAPACIDADE: 700 FOLHAS APROXIMADAMENTE, COR BRANCO. DIMENSÕES DO PRODUTO: (ALTURA) 285MM (LARGURA) 255MM (PROFUNDIDADE) 135. ACOMPANHA CHAVE PLÁSTICA E KIT COM BUCHAS E PARAFUSOS PARA FIXAÇÃO NA PAREDE.</t>
  </si>
  <si>
    <t>LUVA ESTERIL N° 7,0 - CAIXA COM 60 PARES.</t>
  </si>
  <si>
    <t>LUVA ESTERIL N° 7,5 - CAIXA COM 60 PARES.</t>
  </si>
  <si>
    <t>LUVA ESTERIL N° 8,0 - CAIXA COM 60 PARES.</t>
  </si>
  <si>
    <t>LUVA ESTÉRIL Nº 6,5 - CAIXA COM 60 PARES.</t>
  </si>
  <si>
    <t>LUVA PLÁSTICA DESCARTÁVEL ESTÉRIL PCT COM 100 UM.</t>
  </si>
  <si>
    <t>MASCARA N°95 - RESPIRADOR SEMI FACIAL PFF2.</t>
  </si>
  <si>
    <t>GORRO DESCARTÁVEL EM TNT DE BOA QUALIDADE, GRAMATURA 30, PCT C/300 GORRO DESCARTÁVEL EM TNT DE BOA QUALIDADE, GRAMATURA 30, PCT C/300.</t>
  </si>
  <si>
    <t>JALECO MANGA LONGA IMPERMEÁVEL DESCARTÁVEL - PACOTE C/ 10 UNIDADES. FABRICADO EM TNT, GRAMATURA MÍNIMA DE 50G/M².</t>
  </si>
  <si>
    <t>LUVA DE PROCEDIMENTO GRANDE. CLASSIFICAÇÃO DA LUVA DE PROCEDIMENTO:NÃO ESTERIL. COMPOSIÇÃO DA LUVA DE PROCEDIMENTO: EM LATEX, PROPRIEDADE DA LUVA DE PROCEDIMENTO: DESCARTAVEL-DESTRUIR APÓS O USO, PUNHO DA LUVA DE PROCEDIMENTO: LONGA COM ARREMATE, TIPO DA LUVA DE PROCEDIMENTO: AMBIDESTRA, VALIDADE DA LUVA DE PROCEDIMENTO: 3 ANOS DA NOTA FISCAL. CAIXA COM 100 UNIDADES.</t>
  </si>
  <si>
    <t>LUVA DE PROCEDIMENTO MÉDIA. CLASSIFICAÇÃO DA LUVA DE PROCEDIMENTO:NÃO ESTERIL. COMPOSIÇÃO DA LUVA DE PROCEDIMENTO: EM  LATEX, PROPRIEDADE DA LUVA DE PROCEDIMENTO: DESCARTAVEL-DESTRUIR APÓS O USO, PUNHO DA LUVA DE PROCEDIMENTO: LONGA COM ARREMATE, TIPO DA LUVA DE PROCEDIMENTO: AMBIDESTRA, VALIDADE DA LUVA DE PROCEDIMENTO: 3 ANOS DA NOTA FISCAL. CAIXA COM 100 UNIDADES.</t>
  </si>
  <si>
    <t>LUVA DE PROCEDIMENTO PEQUENA. CLASSIFICAÇÃO DA LUVA DE PROCEDIMENTO:NÃO ESTERIL. COMPOSIÇÃO DA LUVA DE PROCEDIMENTO: EM LATEX, PROPRIEDADE DA LUVA DE PROCEDIMENTO: DESCARTAVEL-DESTRUIR APÓS O USO, PUNHO DA LUVA DE PROCEDIMENTO: LONGA COM ARREMATE, TIPO DA LUVA DE PROCEDIMENTO: AMBIDESTRA, VALIDADE DA LUVA DE PROCEDIMENTO: 3 ANOS DA NOTA FISCAL. CAIXA COM 100 UNIDADES.</t>
  </si>
  <si>
    <t>LUVA DE PROCEDIMENTO TAMANHO: EXTRA PEQUENA PP. USO HOSPITALAR, CLASSIFICAÇÃO DA LUVA DE PROCEDIMENTO: NÃO ESTERIL. COMPOSIÇÃO DA LUVA DE PROCEDIMENTO: EM LÁTEX, PROPRIEDADE DA LUVA DE PROCEDIMENTO: DESCARTÁVEL-DESTRUIR APÓS O USO, PUNHO DA LUVA DE PROCEDIMENTO: AMBIDESTRA, VALIDADE DA LUVA DE PROCEDIMENTO: 3 ANOSDA NOTA FISCAL. CAIXA COM 100 UNIDADES.</t>
  </si>
  <si>
    <t>MACAÇÃO IMPERMEÁVEL LAMINADO DESCARTÁVEL - TAM. G. MACAÇÃO IMPERMEÁVEL LAMINADO DESCARTÁVEL, FABRICADO EM NÃO TECIDO DE POLIPROPILENO E UMA CAMADA EXTERNA DE POLIETILENO PARA SERVIR COMO BARREIRA DE PROTEÇÃO IMPERMEÁVEL, ATÓXICO, MANGA LONGA, PUNHO EM MALHA, FECHAMENTO EM ZÍPER TRANSPASSADO COM VELCRO (FECHAMENTO ABDOMINAL), COM CAPUZ, 100% IMPERMEÁVEL. NÃO SOLTA PARTÍCULAS, RESISTÊNTE A RASGOS, FUROS, ÁGUA E SUBSTÂNCIAS QUÍMICAS. NAS CORRES: BRANCO, AZUL E VERDE. TAMANHO - G.</t>
  </si>
  <si>
    <t>MACAÇÃO IMPERMEÁVEL LAMINADO DESCARTÁVEL - TAM. M. MACAÇÃO IMPERMEÁVEL LAMINADO DESCARTÁVEL, FABRICADO EM NÃO TECIDO DE POLIPROPILENO E UMA CAMADA EXTERNA DE POLIETILENO PARA SERVIR COMO BARREIRA DE PROTEÇÃO IMPERMEÁVEL, ATÓXICO, MANGA LONGA, PUNHO EM MALHA, FECHAMENTO EM ZÍPER TRANSPASSADO COM VELCRO (FECHAMENTO ABDOMINAL), COM CAPUZ, 100% IMPERMEÁVEL. NÃO SOLTA PARTÍCULAS, RESISTÊNTE A RASGOS, FUROS, ÁGUA E SUBSTÂNCIAS QUÍMICAS. NAS CORRES: BRANCO, AZUL E VERDE. TAMANHO - M.</t>
  </si>
  <si>
    <t>MACAÇÃO IMPERMEÁVEL LAMINADO DESCARTÁVEL - TAM. XG. MACAÇÃO IMPERMEÁVEL LAMINADO DESCARTÁVEL, FABRICADO EM NÃO TECIDO DE POLIPROPILENO E UMA CAMADA EXTERNA DE POLIETILENO PARA SERVIR COMO BARREIRA DE PROTEÇÃO IMPERMEÁVEL, ATÓXICO, MANGA LONGA, PUNHO EM MALHA, FECHAMENTO EM ZÍPER TRANSPASSADO COM VELCRO (FECHAMENTO ABDOMINAL), COM CAPUZ, 100% IMPERMEÁVEL. NÃO SOLTA PARTÍCULAS, RESISTÊNTE A RASGOS, FUROS, ÁGUA E SUBSTÂNCIAS QUÍMICAS. NAS CORRES: BRANCO, AZUL E VERDE. TAMANHO - XG.</t>
  </si>
  <si>
    <t>MÁSCARA CIRÚRGICA TRIPLA DESCARTÁVEL COM ELÁSTICO. A MÁSCARA CIRÚRGICA DEVE POSSUIR ELÁSTICO E SER CONSTITUÍDA EM MATERIAL TECIDO-NÃO-TECIDO (TNT) PARA USO ODONTO-MÉDICO-HOSPITALAR, POSSUIR NO MÍNIMO UMA CAMADA INTERNA E UMA CAMADA EXTERNA E OBRIGATORIAMENTE UM ELEMENTO FILTRANTE. A CAMADA EXTERNA E O ELEMENTO FILTRANTE DEVEM SER RESISTENTES À PENETRAÇÃO DE FLUIDOS TRANSPORTADOS PELO AR (REPELÊNCIA A FLUIDOS). ALÉM DISSO, DEVE SER CONSTITUÍDA DE FORMA A COBRIR ADEQUADAMENTE A ÁREA DO NARIZ E DA BOCA DO USUÁRIO, POSSUIR UM CLIPE NASAL CONSTITUÍDO DE MATERIAL MALEÁVEL QUE PERMITE O AJUSTE ADEQUADO DO CONTORNO DO NARIZ E DAS BOCHECHAS. E O ELEMENTO FILTRANTE DEVE POSSUIR EFICIÊNCIA DE FILTRAGEM DE PARTÍCULAS (EFP) &gt; 98% E EFICIÊNCIA DE FILTRAGEM BACTERIOLÓGICA (BFE) &gt; 95%.</t>
  </si>
  <si>
    <t>MÁSCARA DE MICROFIBRA DUPLA FACE 100% POLIÉSTER, COM VIÉS EM POLIÉSTER E ELASTANO. CONFECÇÃO DE MÁSCARA DE TECIDO MICROFIBRA, BRANCO LISO, COM ELÁSTICO.</t>
  </si>
  <si>
    <t>SAPATILHA DESCARTAVEL PRÓ-PÉ EM TNT DE BOA QUALIDADE, GRAMATURA 20. PCT 100 UM. SAPATILHA DESCARTAVEL PRÓ-PÉ - PCT C/ 100 UNIDADES, FABRICADO EM TNT DE BOA QUALIDADE, GRAMATURA 20.</t>
  </si>
  <si>
    <t>LUVA DE PROCEDIMENTO MEDIA. CLASSIFICAÇÃO DA LUVA DE PROCEDIMENTO:NÃO ESTERIL. COMPOSIÇÃO DA LUVA DE PROCEDIMENTO: EM LATEX, PROPRIEDADE DA LUVA DE PROCEDIMENTO: DESCARTAVEL-DESTRUIR APÓS O USO, PUNHO DA LUVA DE PROCEDIMENTO: LONGA COM ARREMATE, TIPO DA LUVA DE PROCEDIMENTO: AMBIDESTRA, VALIDADE DA LUVA DE PROCEDIMENTO: 3 ANOS DA NOTA FISCAL. CAIXA COM 100 UNIDADES.</t>
  </si>
  <si>
    <t>MÁSCARA CIRÚRGICA TRIPLA DESCARTÁVEL COM ELÁSTICO. A MÁSCARA CIRÚRGICA DEVE POSSUIR ELÁSTICO E SER CONSTITUÍDA EM MATERIAL TECIDO-NÃO-TECIDO (TNT) PARA USO A MÁSCARA CIRÚRGICA DEVE POSSUIR ELÁSTICO E SER CONSTITUÍDA EM MATERIAL TECIDO-NÃO-TECIDO (TNT) PARA USO ODONTO-MÉDICO-HOSPITALAR, POSSUIR NO MÍNIMO UMA CAMADA INTERNA E UMA CAMADA EXTERNA E OBRIGATORIAMENTE UM ELEMENTO FILTRANTE. A CAMADA EXTERNA E O ELEMENTO FILTRANTE DEVEM SER RESISTENTES À PENETRAÇÃO DE FLUIDOS TRANSPORTADOS PELO AR (REPELÊNCIA A FLUIDOS). ALÉM DISSO, DEVE SER CONSTITUÍDA DE FORMA A COBRIR ADEQUADAMENTE A ÁREA DO NARIZ E DA BOCA DO USUÁRIO, POSSUIR UM CLIPE NASAL CONSTITUÍDO DE MATERIAL MALEÁVEL QUE PERMITE O AJUSTE ADEQUADO DO CONTORNO DO NARIZ E DAS BOCHECHAS. E O ELEMENTO FILTRANTE DEVE POSSUIR EFICIÊNCIA DE FILTRAGEM DE PARTÍCULAS (EFP) &gt; 98% E EFICIÊNCIA DE FILTRAGEM BACTERIOLÓGICA (BFE) &gt; 95%.</t>
  </si>
  <si>
    <t>MAT. MÉDICO HOSPITALAR - EPI'S</t>
  </si>
  <si>
    <t>BACIA AÇO INOX 41 CM 6300ML.</t>
  </si>
  <si>
    <t>BACIA INOX 32CM.</t>
  </si>
  <si>
    <t>CUBA REDONDA P  ASSEPSIA   08 CM       EM INOX.</t>
  </si>
  <si>
    <t>CUBA RETANGULAR P  INSTRUMENTAL   37 X 27 X 4 0 CM       BANDEJA FUNDA.</t>
  </si>
  <si>
    <t>ESTOJO P  INSTRUMENTAL   PERFURADO   28 X 14 X 06 CM       EM INOX.</t>
  </si>
  <si>
    <t>PINCA ANATOMICA DISSECCAO   18 CM.</t>
  </si>
  <si>
    <t>PINCA CHERON   24 CM.</t>
  </si>
  <si>
    <t>PINCA CRILLE CURVA   16 CM.</t>
  </si>
  <si>
    <t>PINCA CRILLE RETA   16 CM.</t>
  </si>
  <si>
    <t>PINCA HARTMANN P CORPO ESTRANHO 24 CM.</t>
  </si>
  <si>
    <t>PINCA KOCHER CURVA   14 CM.</t>
  </si>
  <si>
    <t>PINCA PEAN   16 CM.</t>
  </si>
  <si>
    <t>PORTA AGULHA 12 CM.</t>
  </si>
  <si>
    <t>TESOURA CIRURGICA CURVA   ROMBA ROMBA   15 CM       RR.</t>
  </si>
  <si>
    <t>TESOURA CIRURGICA ROMBA/ROMBA/RETA 15CM.</t>
  </si>
  <si>
    <t>MAT. MÉDICO HOSPITALAR - INSTRUMENTAL</t>
  </si>
  <si>
    <t>BACIA HOSPITALAR INOX 40X8,2CM. DIMENSÕES: 40 X 8,2 CM - CAPACIDADE: 5,5 LITROS ACABAMENTO: BRILHANTE.</t>
  </si>
  <si>
    <t>CABO DE BISTURI Nº 3. CABO DE BISTURI, COMPOSIÇÃO DE AÇO INOX, PRODUTO NÃO ESTÉRIL. APRESENTAÇÃO CAIXA COM 1 UNIDADE.</t>
  </si>
  <si>
    <t>CUBA RIM 26X12CM. CUBA RIM INÓX, TAMANHO 26 X 12 CM, CAPACIDADE 750ML, AUTOCLAVÁVEL EM AÇO INOXIDÁVEL CIRÚRGICO.</t>
  </si>
  <si>
    <t>PINCA ANATOMICA DISSECCAO 15 CM. AUTOCLAVÁVEL EM AÇO INOXIDÁVEL CIRÚRGICO.</t>
  </si>
  <si>
    <t>PINCA DENTE DE RATO 14 CM. AUTOCLAVÁVEL EM AÇO INOXIDÁVEL CIRÚRGICO.</t>
  </si>
  <si>
    <t>PINCA DENTE DE RATO 18 CM. AUTOCLAVÁVEL EM AÇO INOXIDÁVEL CIRÚRGICO.</t>
  </si>
  <si>
    <t>PINÇA HALSTED MOSQUITO CURVA 12CM. MATERIAL: PRODUTO CONFECCIONADO EM AÇO INOXIDÁVEL AISI-420 TAMANHO: 12CM CURVA GARANTIA: 10 ANOS CONTRA DEFEITOS DE FABRICAÇÃO CERTIFICAÇÕES: FABRICADO DE ACORDO COM PADRÕES INTERNACIONAIS DE QUALIDADE, NORMAS DA ABNT.</t>
  </si>
  <si>
    <t>PINÇA HALSTED MOSQUITO RETA 12CM. MATERIAL: PRODUTO CONFECCIONADO EM AÇO INOXIDÁVEL AISI-420 TAMANHO: 12CM RETA GARANTIA: 10 ANOS CONTRA DEFEITOS DE FABRICAÇÃO CERTIFICAÇÕES: FABRICADO DE ACORDO COM PADRÕES INTERNACIONAIS DE QUALIDADE, NORMAS DA ABNT.</t>
  </si>
  <si>
    <t>PINÇA HALSTED MOSQUITO RETA 16CM. MATERIAL: PRODUTO CONFECCIONADO EM AÇO INOXIDÁVEL AISI-420 TAMANHO: 16CM RETA GARANTIA: 10 ANOS CONTRA DEFEITOS DE FABRICAÇÃO CERTIFICAÇÕES: FABRICADO DE ACORDO COM PADRÕES INTERNACIONAIS DE QUALIDADE, NORMAS DA ABNT.</t>
  </si>
  <si>
    <t>PINÇA MOSQUITO RETA. MATERIAL: PRODUTO CONFECCIONADO EM AÇO INOXIDÁVEL AISI-420 TAMANHO: 12CM CURVA GARANTIA: 10 ANOS CONTRA DEFEITOS DE FABRICAÇÃO CERTIFICAÇÕES: FABRICADO DE ACORDO COM PADRÕES INTERNACIONAIS DE QUALIDADE, NORMAS DA ABNT.</t>
  </si>
  <si>
    <t>PINÇA POZZI 24CM. MATERIAL: PRODUTO CONFECCIONADO EM AÇO INOXIDÁVEL AISI-420 TAMANHO: 24CM EMBALAGEM: PLÁSTICA INDIVIDUAL, CONSTANDO OS DADOS DE IDENTIFICAÇÃO, PROCEDÊNCIA E RASTREABILIDADE GARANTIA: 10 ANOS CONTRA DEFEITOS DE FABRICAÇÃO CERTIFICAÇÕES: FABRICADO DE ACORDO COM PADRÕES INTERNACIONAIS DE QUALIDADE, NORMAS DA ABNT.</t>
  </si>
  <si>
    <t>PORTA AGULHA MAYO HEGAR 12CM COM VIDEA PRODUZIDO EM AÇO INOXIDÁVEL. MEDIDAS: 8 × 16 × 6 CM. MATERIAL: PRODUTO CONFECCIONADO EM AÇO INOXIDÁVEL AISI-420 TAMANHO: 12CM EMBALAGEM: PLÁSTICA INDIVIDUAL, CONSTANDO OS DADOS DE IDENTIFICAÇÃO, PROCEDÊNCIA E RASTREABILIDADE GARANTIA: 10 ANOS CONTRA DEFEITOS DE FABRICAÇÃO CERTIFICAÇÕES: FABRICADO DE ACORDO COM PADRÕES INTERNACIONAIS DE QUALIDADE, NORMAS DA ABNT, CE.</t>
  </si>
  <si>
    <t>PORTA AGULHA MAYO HEGAR 14 CM DOURADO AÇO INOX AUTOCLAVAVEL. PORTA AGULHA MAYO HEGAR 14 CM DOURADO AÇO INOX AUTOCLAVAVEL,  DIMENSÕES: 0.10 × 0.10 × 0.10 M.</t>
  </si>
  <si>
    <t>PORTA AGULHA MAYO HEGAR 16CM. PORTA AGULHA MAYO HEGAR 16CM INSTRUMENTO CIRÚRGICO USADO PARA SEGURAR UMA AGULHA ENQUANTO É FEITA A SUTURA DE TECIDOS EM CIRURGIAS. - PRODUTO CONFECCIONADO EM AÇO INOXIDÁVEL; - COM SERRILHA. GARANTIA: 10 ANOS CONTRA DEFEITOS DE FABRICAÇÃO.</t>
  </si>
  <si>
    <t>TENTACANULA TAMANHO 16. AUTOCLAVÁVEL EM AÇO INOXIDÁVEL CIRÚRGICO.</t>
  </si>
  <si>
    <t>TESOURA ÍRIS FINA RETA 12 CM, AÇO INOXIDÁVEL, AUTOCLAVÁVEL. MATERIAL: PRODUTO CONFECCIONADO EM AÇO INOXIDÁVEL AISI-420 TAMANHO: 12CM EMBALAGEM: PLÁSTICA INDIVIDUAL, CONSTANDO OS DADOS DE IDENTIFICAÇÃO, PROCEDÊNCIA E RASTREABILIDADE GARANTIA: 10 ANOS CONTRA DEFEITOS DE FABRICAÇÃO CERTIFICAÇÕES: FABRICADO DE ACORDO COM PADRÕES INTERNACIONAIS DE QUALIDADE, NORMAS DA ABNT, CE.</t>
  </si>
  <si>
    <t>Valor Unit.</t>
  </si>
  <si>
    <t>Valor Total</t>
  </si>
  <si>
    <t>CATETER NASAL P  OXIGENIO   INFANTIL       TIPO OCULOS.</t>
  </si>
  <si>
    <t>SONDA BOTTON DE GASTROSTOMIA - 18 FR X 1,2 CM.</t>
  </si>
  <si>
    <t>SONDA BOTTON DE GASTROSTOMIA - 20 FR X 2,0 CM.</t>
  </si>
  <si>
    <t>SONDA BOTTON DE GASTROSTOMIA - 20 FR X 2,5 CM.</t>
  </si>
  <si>
    <t>SONDA BOTTON DE GASTROSTOMIA - 24 FR X 1,5 CM.</t>
  </si>
  <si>
    <t>SONDA BOTTON DE GASTROSTOMIA MIC KEY - 20 FR X 1,5 CM.</t>
  </si>
  <si>
    <t>SONDA BOTTON DE GASTROSTOMIA MIC KEY - 24 FR X 3,5 CM.</t>
  </si>
  <si>
    <t>SONDA DE ASPIRAÇÃO SISTEMA FECHADO - ENDOTRAQUEAL 10FR COM MDI - 54CM - 24HORAS.</t>
  </si>
  <si>
    <t>SONDA DE ASPIRAÇÃO SISTEMA FECHADO - ENDOTRAQUEAL 12FR COM MDI - 54CM - 24HORAS.</t>
  </si>
  <si>
    <t>SONDA DE ASPIRAÇÃO SISTEMA FECHADO - ENDOTRAQUEAL 14FR COM MDI - 54CM - 24HORAS.</t>
  </si>
  <si>
    <t>SONDA DE ASPIRAÇÃO TRAQUEAL N 06, ESTÉRIL COM VALIDADE MINIMA 18 MESES APÓS FATURAMENTO DE NOTA FISCAL.</t>
  </si>
  <si>
    <t>SONDA DE ASPIRAÇÃO TRAQUEAL N 08, ESTÉRIL COM VALIDADE MIN 18 MESES APÓS O FATURAMENTO DE NOTA FISCAL.</t>
  </si>
  <si>
    <t>SONDA DE ASPIRAÇÃO TRAQUEAL N 10 ESTERIL COM VALIDADE MIN 18 MESES APÓS O FATURAMENTO DE NOTA FISCAL.</t>
  </si>
  <si>
    <t>SONDA DE ASPIRAÇÃO TRAQUEAL N 12, ESTERIL COM VALIDADE MIN 18 MESES APÓS FATURAMENTO DE NOTA FISCAL.</t>
  </si>
  <si>
    <t>SONDA DE FOLEY 02 VIAS C  BALAO   N  14       SONDA VESICAL DE DEMORA.</t>
  </si>
  <si>
    <t>SONDA DE FOLEY DE 2 VIAS SILICONADA ESTERIL N 16 CAIXA COM 10 UN VALIDADE 24 MESES.</t>
  </si>
  <si>
    <t>SONDA DE FOLEY DE 2 VIAS SILICONADA ESTERIL N 18 CAIXA COM 10 UNIDADES VALIDADE 24 MESES.</t>
  </si>
  <si>
    <t>SONDA DE FOLEY DE 2 VIAS SILICONADA ESTERIL N 20 CX COM 10 UN, VALIDADE 24 MESES.</t>
  </si>
  <si>
    <t>SONDA DE FOLEY DE 2 VIAS SILICONADA ESTERIL N 22 CAIXA COM 10 UN, VALIDADE 24 MESES.</t>
  </si>
  <si>
    <t>SONDA DE FOLEY DE 2 VIAS SILICONADA ESTERIL N 24 CX COM 10 UN VALIDADE 24 MESES.</t>
  </si>
  <si>
    <t>SONDA NASOENTERAL N°12.</t>
  </si>
  <si>
    <t>SONDA NASOENTERAL Nº 10.</t>
  </si>
  <si>
    <t>SONDA URETRAL N 10, VALIDADE 24 MESES.</t>
  </si>
  <si>
    <t>SONDA URETRAL N 12, VALIDADE 24 MESES.</t>
  </si>
  <si>
    <t>SONDA URETRAL N 14, VALIDADE 24 MESES.</t>
  </si>
  <si>
    <t>SONDA URETRAL N 16, VALIDADE 24 MESES.</t>
  </si>
  <si>
    <t>SONDA URETRAL N 8, VALIDADE 24 MESES.</t>
  </si>
  <si>
    <t>SONDA VESICAL 03 VIAS Nº 20.</t>
  </si>
  <si>
    <t>SONDA VESICAL 03 VIAS Nº 22.</t>
  </si>
  <si>
    <t>CATETER EXTERNO URINÁRIO AUTO ADESIVO MASCULINO NÃO LÁTEX MARCA COLOPLAST 25MM. CATETER EXTERNO URINÁRIO AUTO ADESIVO MASCULINO NÃO LÁTEX MARCA COLOPLAST 25MM- POSSUI RESERVATÓRIOS ANTIDOBRAS PARA GARANTIR O LIVRE FLUXO DE URINA; UMA LINGUETA PLÁSTICA É ACOMPANHADA PARA FACILITAR A APLICAÇÃO DO CATETER; DEVE SER CONECTADO A UMA BOLSA COLETORA DE URINA; 1 PEÇA; LINGUETA PLÁSTICA QUE FACILITA A APLICAÇÃO DO CATETER; AUTOADESIVO, GARANTINDO SEGURANÇA E SUAVIDADE SEM AGREDIR A PELE; FÁCIL APLICAÇÃO E REMOÇÃO. AUTOS 09000318320198120045, PACIENTE L.L.S.</t>
  </si>
  <si>
    <t>MAT. MÉDICO HOSPITALAR - SONDAS E CATETERES</t>
  </si>
  <si>
    <t>DISPOSITIVO DE INCONTINÊNCIA URINÁRIA CONVEEN 35MM COLOPLAST 5235.O CATETER EXTERNO CONVEEN DA COLOPLAST É UM PRODUTO COMPOSTO DE LATEX DE ALTA QUALIDADE. INDICADO PARA HOMENS COM INCONTINÊNCIA URINÁRIA. POSSUEM RESERVATÓRIOS ANTIDOBRAS PARA GARANTIR O LIVRE FLUXO DE URINA. DEVE SER CONECTADO A UMA BOLSA COLETORA DE URINA. TIRA ADESIVA DUPLA FACE HIDROCOLÓIDE PARA FIXAÇÃO SEGURA E SUAVE DE ACORDO COM A PREFERÊNCIA DO USUÁRIO, GARANTINDO ELASTICIDADE SEM AGREDIR A PELE E RESTRINGIR O FLUXO SANGUÍNEO. FÁCIL REMOÇÃO DO PAPEL PROTETOR DA TIRA PARA FACILITAR SUA APLICAÇÃO. - ANTIDOBRAS COM SAÍDA LARGA PARA CONEXÃO SEGURA À BOLSA COLETORA DE URINA; - APLICADOR E LINGUETA PLÁSTICA PARA APLICAÇÃO SIMPLES E SEGURA; - TAMANHO 35MM; - PRODUTO ESTÉRIL, DE USO ÚNICO, DESCARTÁ-LO APÓS O USO; - DISPONÍVEL COMO CATETER COM ADESIVO DUPLA FACE SEPARADO PARA AJUSTE INDIVIDUAL. AUTOS: 09000318320198120045, PACIENTE E.B.S.</t>
  </si>
  <si>
    <t>DISPOSITIVO PARA INCONTINENCIA URINÁRIA. EM LATEX, N 6 COM EXTENSÃO.</t>
  </si>
  <si>
    <t>SONDA BOTTON DE GASTROSTOMIA MIC KEY - 20 FR X 1,0 CM. SONDA BOTTON DE GASTROSTOMIA MIC KEY - GASTROSTOMY FEEDING TUBE - 20 FR 1,0CM.</t>
  </si>
  <si>
    <t>SONDA DE FOLEY 3 VIAS Nº 18 CONFECCIONADA 100% SILICONE, ESTERILIZADA POR ÓXIDO DE ETILENO, COM REGISTRO ANVISA. SONDA DE FOLEY 3 VIAS Nº 18 CONFECCIONADA 100% SILICONE, ESTERILIZADA POR ÓXIDO DE ETILENO, COM REGISTRO ANVISA.</t>
  </si>
  <si>
    <t>SONDA DE FOLEY 3 VIAS Nº 20 CONFECCIONADA 100% SILICONE, ESTERILIZADA POR ÓXIDO DE ETILENO, COM REGISTRO ANVISA. SONDA DE FOLEY 3 VIAS Nº 20 CONFECCIONADA 100% SILICONE, ESTERILIZADA POR ÓXIDO DE ETILENO, COM REGISTRO ANVISA.</t>
  </si>
  <si>
    <t>SONDA DE FOLEY 3 VIAS Nº 22 CONFECCIONADA 100% SILICONE, ESTERILIZADA POR ÓXIDO DE ETILENO, COM REGISTRO ANVISA. SONDA DE FOLEY 3 VIAS Nº 22 CONFECCIONADA 100% SILICONE, ESTERILIZADA POR ÓXIDO DE ETILENO, COM REGISTRO ANVISA.</t>
  </si>
  <si>
    <t>SONDA NASOGASTRICA CURTA   N  14. SONDA NASOGASTRICA CURTA   N  14 COMPOSIÇÃO: PVC (CLORETO DE POLIVINILA). - COMPRIMENTO: 40 CM. - TRANSPARENTE, FLEXIVEL E ATÓXICO - VALIDADE 24 MESES.</t>
  </si>
  <si>
    <t>SONDA NASOGASTRICA CURTA   N  20. SONDA NASOGASTRICA CURTA   N 20  - COMPOSIÇÃO: PVC  (CLORETO DE POLIVINILA) - COMPRIMENTO:40 CM. - TRANSPARENTE, FLEXIVEL E ATÓXICO - VALIDADE 24 MESES.</t>
  </si>
  <si>
    <t>SONDA NASOGASTRICA CURTA  N  16. SONDA NASOGASTRICA CURTA   N 16  - COMPOSIÇÃO: PVC  (CLORETO DE POLIVINILA) - COMPRIMENTO:40 CM. - TRANSPARENTE, FLEXIVEL E ATÓXICO - VALIDADE 24 MESES.</t>
  </si>
  <si>
    <t>SONDA NASOGASTRICA CURTA  N  18. SONDA NASOGASTRICA CURTA   N 18  - COMPOSIÇÃO: PVC  (CLORETO DE POLIVINILA) - COMPRIMENTO:40 CM. - TRANSPARENTE, FLEXIVEL E ATÓXICO - VALIDADE 24 MESES.</t>
  </si>
  <si>
    <t>SONDA NASOGASTRICA LONGA   N  14. SONDA NASOGASTRICA LONGA  N 14  - COMPOSIÇÃO: PVC  (CLORETO DE POLIVINILA). - COMPRIMENTO:110 CM. - TRANSPARENTE, FLEXIVEL E ATÓXICO - COM TAMPA - VALIDADE 24 MESES.</t>
  </si>
  <si>
    <t>SONDA NASOGASTRICA LONGA   N  16. SONDA NASOGASTRICA LONGA  N 16 - COMPOSIÇÃO: PVC  (CLORETO DE POLIVINILA) - COMPRIMENTO:110 CM. - TRANSPARENTE, FLEXIVEL E ATÓXICO - COM TAMPA - VALIDADE 24 MESES.</t>
  </si>
  <si>
    <t>SONDA NASOGASTRICA LONGA   N  18. SONDA NASOGASTRICA LONGA  N 18  - COMPOSIÇÃO: PVC  (CLORETO DE POLIVINILA) - COMPRIMENTO:110 CM. - TRANSPARENTE, FLEXIVEL E ATÓXICO - COM TAMPA - VALIDADE 24 MESES.</t>
  </si>
  <si>
    <t>SONDA NASOGASTRICA LONGA   N  20. SONDA NASOGASTRICA LONGA  N 20  - COMPOSIÇÃO: PVC  (CLORETO DE POLIVINILA) - COMPRIMENTO:110 CM. - TRANSPARENTE, FLEXIVEL E ATÓXICO - COM TAMPA. - VALIDADE 24 MESES.</t>
  </si>
  <si>
    <t>Valor Unit</t>
  </si>
  <si>
    <t>(AMBU) - SISTEMA BOLSA-MÁSCARA AUTOINFLÁVEL ADULTO COM MÁSCARA TRANSPARENTE.</t>
  </si>
  <si>
    <t>(AMBU) SISTEMA BOLSA-MÁSCARA AUTOINFLÁVEL PEDIÁTRICO COM MÁSCARA TRANSPARENTE</t>
  </si>
  <si>
    <t>CANULA DE GUEDEL N  06.</t>
  </si>
  <si>
    <t>CANULA DE GUEDEL N  07.</t>
  </si>
  <si>
    <t>CANULA DE GUEDEL N  08.</t>
  </si>
  <si>
    <t>CANULA DE GUEDEL N  09.</t>
  </si>
  <si>
    <t>CANULA DE GUEDEL N  10.</t>
  </si>
  <si>
    <t>COLAR CERVICAL AJUSTAVEL ADULTO.</t>
  </si>
  <si>
    <t>COLAR CERVICAL AJUSTAVEL INFANTIL.</t>
  </si>
  <si>
    <t>FIO-GUIA AUTOCLAVÁVEL PARA INTUBAÇÃO.</t>
  </si>
  <si>
    <t>MÁSCARA LARÍNGEA DE SILICONE Nº 04.</t>
  </si>
  <si>
    <t>MÁSCARA LARÍNGEA DE SILICONE Nº 05.</t>
  </si>
  <si>
    <t>MÁSCARA NÃO REINALANTE DE SILICONE COM RESERVATÓRIO.</t>
  </si>
  <si>
    <t>TUBO ENDOTRAQUEAL C/ CUFF 6.0.</t>
  </si>
  <si>
    <t>TUBO ENDOTRAQUEAL C/ CUFF 6.5.</t>
  </si>
  <si>
    <t>TUBO ENDOTRAQUEAL C/ CUFF 7.0.</t>
  </si>
  <si>
    <t>TUBO ENDOTRAQUEAL C/ CUFF 7.5.</t>
  </si>
  <si>
    <t>TUBO ENDOTRAQUEAL C/ CUFF 8.0.</t>
  </si>
  <si>
    <t>TUBO ENDOTRAQUEAL C/ CUFF 8.5.</t>
  </si>
  <si>
    <t>TUBO ENDOTRAQUEAL C/ CUFF 9.0.</t>
  </si>
  <si>
    <t>TUBO ENDOTRAQUEAL C/ CUFF 9.5.</t>
  </si>
  <si>
    <t>TUBO ENDOTRAQUEAL S/ CUFF  3 0.</t>
  </si>
  <si>
    <t>TUBO ENDOTRAQUEAL S CUFF 2 5.</t>
  </si>
  <si>
    <t>TUBO ENDOTRAQUEAL S CUFF 3 5.</t>
  </si>
  <si>
    <t>TUBO ENDOTRAQUEAL S CUFF 4 0.</t>
  </si>
  <si>
    <t>TUBO ENDOTRAQUEAL S CUFF 4 5.</t>
  </si>
  <si>
    <t>TUBO ENDOTRAQUEAL S/ CUFF 5.0</t>
  </si>
  <si>
    <t>TUBO ENDOTRAQUEAL S/ CUFF 5.5</t>
  </si>
  <si>
    <t>CADARÇO SARJADO BRANCO MEDICO HOSPITALAR ROLO C/ 10 METROS. CADARÇO SARJADO BRANCO, USO MEDICO HOSPITALAR PARA FIXAÇÃO DE CÂNULA DE TRAQUEOSTOMIA, ROLO 10 MM X 10 METROS, COMPOSIÇÃO 90% ALGODÃO 10% POLIÉSTER.</t>
  </si>
  <si>
    <t>SONDA ENDOTRAQUEAL COM BALÃO DESCARTÁVEL - Nº 7,5. SONDA ENDOTRAQUEAL COM BALÃO DESCARTÁVEL - Nº 7,5. TUBO EM MATERIAL PLÁSTICO UTILIZADO PARA INTUBAÇÃO ENDOTRAQUEAL; MARCADORES DE GRADUAÇÃO EM CENTÍMETROS; EMBALAGEM INDIVIDUAL TIPO BLITER, DE FACÍL ABERTURA EM PAPEL GRAU CIRÚRGICO; MODELO COM CUFF (BALÃO); FABRICADO EM POLIPROPILENO, VÁLVULA ABS COM MOLA INOXIDÁVEL; ISENTA DE LÁTEX.</t>
  </si>
  <si>
    <t>ALGODAO ORTOPEDICO 15CM X 2M. COM 12 UNIDADES</t>
  </si>
  <si>
    <t>ATADURA DE GESSO 10 CM, VALIDADE MINIMA 18 MESES.</t>
  </si>
  <si>
    <t>ATADURA DE GESSO 12 CM, VALIDADE MINIMA 18 MESES.</t>
  </si>
  <si>
    <t>ATADURA DE GESSO 15 CM, VALIDADE MINIMA 18 MESES.</t>
  </si>
  <si>
    <t>CURATIVO HIDROCOLOIDE ABSORVENTE 10 X 10 CM.</t>
  </si>
  <si>
    <t>CURATIVO NÃO ADESIVO DE ESPUMA. ANTIMICROBIANO COM PRATA, TAM. 15 CM X 15 CM</t>
  </si>
  <si>
    <t>SALTO GRANDE PARA GESSO.</t>
  </si>
  <si>
    <t>SALTO PEQUENO PARA GESSO.</t>
  </si>
  <si>
    <t>ALGODAO ORTOPEDICO 10CM X 2M.PCT 12 UN. NÃO ATENDE MARCA ORTOFEN</t>
  </si>
  <si>
    <t>ALGODAO ORTOPEDICO 12CM X 2M . PCT C 12 UN. NÃO ATENDE MARCA ORTOFEN.</t>
  </si>
  <si>
    <t>ALGODAO ORTOPEDICO 20CM X 2M. PCT COM 12 UN. NÃO ATENDE MARCA ORTOFEN.</t>
  </si>
  <si>
    <t>ALGODÃO ROLO DE 500G. VALIDADE 24 MESES A PARTIR DA DATA DA AQUISIÇÃO DA NOTA FISCAL DO CERTAME.</t>
  </si>
  <si>
    <t>ATADURA CREPE EM TECIDO 100% ALGODAO OU MISTO, 10CM X180CM. CLASSE TIPO I E ELASTICIDADE DE 50% ENROLADA UNIFORMEMENTE.</t>
  </si>
  <si>
    <t>ATADURA CREPE EM TECIDO 100% ALGODAO OU MISTO, 15CM X180CM. CLASSE TIPO I E ELASTICIDADE DE 50% ENROLADA UNIFORMEMENTE.</t>
  </si>
  <si>
    <t>ATADURA CREPE EM TECIDO 100% ALGODAO OU MISTO, 20CM X180CM. CLASSE TIPO I E ELASTICIDADE DE 50% ENROLADA UNIFORMEMENTE.</t>
  </si>
  <si>
    <t>ATADURA CREPE EM TECIDO 100% ALGODAO OU MISTO, 6CM X180CM. CLASSE TIPO I E ELASTICIDADE DE 50% ENROLADA UNIFORMEMENTE.</t>
  </si>
  <si>
    <t>BANDAGEM ADESIVA ELASTICA 5CM X 5M. - COMPOSIÇÃO DA FITA: 96% ALGODÃO / 4% ELASTANO; - ADESIVO DE ACRILATO EUDÉRMICO; - POROSO, RESISTENTE A ÁGUA; - SEM LÁTEX; - ELASTICIDADE SIMILAR AO MÚSCULO E PELE; - AUMENTA O PROCESSO DE CICATRIZAÇÃO; - REDUZ A FADIGA E RECUPERA A FUNÇÃO MUSCULAR; - PREVINE DANOS AO MÚSCULO E JUNTAS; - MELHORA A CIRCULAÇÃO LINFÁTICA E SANGUÍNEA; - REDUZ DORES NEUROLÓGICAS;</t>
  </si>
  <si>
    <t>BOTA DE UNNA, COMPOSIÇÃO: IMPREGNADA COM PASTA DE ÓXIDO DE ZINCO, TAMANHO: 10 CM X 10 M, BASE: EM GAZE ELÁSTICA, TIPO EMBALAGEM: EMBALAGEM INDIVIDUAL. BOTA DE UNNA, COMPOSIÇÃO: IMPREGNADA COM PASTA DE ÓXIDO DE ZINCO, TAMANHO: 10,2 CM X 9,14 M, BASE: EM GAZE ELÁSTICA, TIPO EMBALAGEM: EMBALAGEM INDIVIDUAL. VALIDADE NO MÍNIMO 18 MESES A PARTIR DA DATA DA AQUISIÇÃO DA NOTA FISCAL DO CERTAME.</t>
  </si>
  <si>
    <t>COMPRESSA CIRURGICA DE GAZE HIDROFILA 7, 5X7, 5CM 100% ALGODÃO. 11 FIOS, 5 DOBRAS, 8 CAMADAS, PESO MINIMO 330G, DIMENSÕES 15 CM X 24 CM SEM DOBRAS BCOM 500 UNIDADES, TRAZER AMOSTRA NO DIA DA LICITAÇÃO</t>
  </si>
  <si>
    <t>FITA ADESIVA HOSPITAL 19MM X 50M – ROLO. FITA ADESIVA HOSPITAL MASSA ADESIVA A BASE DE BORRACHA NATURAL E RESINA, EM MATERIAL IMPERMEABILIZANTE, COM REGISTRO NA ANVISA MEDIDA19 MM X 50 M, VALIDADE 24 MESES A PARTIR DA DATA DA AQUISIÇÃO DA NOTA FISCAL DO CERTAME.</t>
  </si>
  <si>
    <t>FITA CIRURGICA HIPOALERGICA 5CM X 10M. COM MASSA ADESIVA HIPOALERGICA, COM REGISTRO NA ANVISA VALIDADE 24 MESES A PARTIR DA DATA DA AQUISIÇÃO DA NOTA FISCAL DO CERTAME.</t>
  </si>
  <si>
    <t>FITA HOSPITALAR, TIPO: ESPARADRAPO, IMPERMEÁVEL, MATERIAL: ALGODÃO, COMPONENTES: ADESIVO À BASE DE ZINCO, DIMENSÕES: CERCA DE 50 MM X 10M, CARACTERÍSTICAS ADICIONAIS: HIPOALERGÊNICO, COR: BRANCO. FITA HOSPITALAR, TIPO: ESPARADRAPO, IMPERMEÁVEL, MATERIAL: ALGODÃO, COMPONENTES: ADESIVO À BASE DE ZINCO, DIMENSÕES: CERCA DE 50 MM X 10M, CARACTERÍSTICAS ADICIONAIS: HIPOALERGÊNICO, COR: BRANCO.</t>
  </si>
  <si>
    <t>GAZE DE RAYON TAMANHO 7,5 CM X 15 CM. CURATIVO TIPO GAZE DE RAYON, TAMANHO 7,5 CM X 15 CM, EMBEBIDO EM ÓLEO DERMOPROTETOR, EMBALAGEM INDIVIDUAL (SACHÊ COM 01 UNIDADE).</t>
  </si>
  <si>
    <t>GAZE HIDRÓFILA CIRCULAR ATADURA DE GAZE HIDRÓFILA (BOBINA), CONFECCIONADA COM FIO 100% ALGODÃO, COMPOSTA POR TRÊS DOBRAS E OITO CAMADAS NO FORMATO 91CM X 91M. GAZE HIDRÓFILA CIRCULAR ATADURA DE GAZE HIDRÓFILA (BOBINA), CONFECCIONADA COM FIO 100% ALGODÃO, COMPOSTA POR TRÊS DOBRAS E OITO CAMADAS NO FORMATO 91CM X 91M.</t>
  </si>
  <si>
    <t>MALHA TUBULAR  6 CM X 15 M. VALIDADE MINIMA DA DATA DE ENTREGA 18 MESES.</t>
  </si>
  <si>
    <t>MALHA TUBULAR 10 CM X 15 M. VALIDADE MINIMA DA DATA DE ENTREGA 18 MESES.</t>
  </si>
  <si>
    <t>MALHA TUBULAR 15 CM X 25 M. VALIDADE MINIMA DA DATA DE ENTREGA 18 MESES.</t>
  </si>
  <si>
    <t>MALHA TUBULAR 8 CM X 15 M. VALIDADE MINIMA DA DATA DE ENTREGA 18 MESES</t>
  </si>
  <si>
    <t>TALA METALICA, FECULA METALICA 16X250 MM PACOTE COM 12 UNIDADES. VALIDADE 24 MESES A PARTIR DA DATA DA AQUISIÇÃO DA NOTA FISCAL DO CERTAME.</t>
  </si>
  <si>
    <t>TALA METALICA, FECULA METALICA 19X250 MM PACOTE COM 12 UM. VALIDADE 24 MESES A PARTIR DA DATA DA AQUISIÇÃO DA NOTA FISCAL DO CERTAME.</t>
  </si>
  <si>
    <t>COMPRESSA CIRURGICA DE GAZE HIDROFILA 7, 5X7, 5CM 100% ALGODÃO. 11 FIOS, 5 DOBRAS, 8 CAMADAS, PESO MINIMO 330G, DIMENSÕES 15 CM X 24 CM SEM DOBRAS BCOM 500 und</t>
  </si>
  <si>
    <t>GAZE HIDRÓFILA CIRCULAR ATADURA DE GAZE HIDRÓFILA (BOBINA), CONFECCIONADA COM FIO 100% ALGODÃO, COMPOSTA POR TRÊS DOBRAS E OITO CAMADAS NO FORMATO 91CM X 91M. GAZE HIDRÓFILA CIRCULAR ATADURA DE GAZE HIDRÓFILA (BOBINA), CONFECCIONADA COM FIO 100% ALGODÃO, COMPOSTA POR TRÊS DOBRAS E OITO CAMADAS NO FORMATO 91CM X 91M</t>
  </si>
  <si>
    <t>MAT. MÉDICO HOSPITALAR - CURATIVOS E ORTOPÉDICOS</t>
  </si>
  <si>
    <t>SORO FISIOLOGICO 0,9% DE 100 ML, VALIDADE 18 MESES.</t>
  </si>
  <si>
    <t>SORO FISIOLOGICO 0,9% DE 1000 ML, VALIDADE 18 MESES.</t>
  </si>
  <si>
    <t>SORO FISIOLOGICO 0,9% DE 250 ML, VALIDADE 18 MESES.</t>
  </si>
  <si>
    <t>SORO FISIOLOGICO 0,9% DE 500 ML, VALIDADE 18 MESES.</t>
  </si>
  <si>
    <t>SORO GLICOFISIOLOGICO 500 ML, VALIDADE 18 MESES.</t>
  </si>
  <si>
    <t>SORO GLICOSADO 5% DE 500 ML, VALIDADE 18 MESES.</t>
  </si>
  <si>
    <t>SORO RINGER COM LACTATO DE 500 ML, VALIDADE 18 MESES.</t>
  </si>
  <si>
    <t>BENZINA RETIFICADA 1000ML VALIDADE 24 MESES A PARTIR DA DATA DA AQUISIÇÃO NA NOTA FISCAL DO CERTAME.</t>
  </si>
  <si>
    <t>ETER ETILICO P.A. A.C.S. FRASCO C/ 1000 M. VALIDADE 24 MESES A PARTIR DA DATA DA AQUISIÇÃO DA NOTA FISCAL DO CERTAME.</t>
  </si>
  <si>
    <t>INSULINA LANTUS "GLARGINA" REFIL COM 3ML CONTENDO 3,638MG/ML DE INSULINA GLARGINA EQUIVALENTE A 100U/ML DE INSULINA HUMANA. INSULINA LANTUS "GLARGINA" REFIL COM 3ML CONTENDO 3,638MG/ML DE INSULINA GLARGINA EQUIVALENTE A 100U/ML DE INSULINA HUMANA – REFIL.</t>
  </si>
  <si>
    <t>PVPI DEGERMANTE 1000 ML. VALIDADE 18 MESES.</t>
  </si>
  <si>
    <t>PVPI TOPICO 1000ML. VALIDADE 18 MESES.</t>
  </si>
  <si>
    <t>      1         </t>
  </si>
  <si>
    <t>      2         </t>
  </si>
  <si>
    <t>      3         </t>
  </si>
  <si>
    <t>      4         </t>
  </si>
  <si>
    <t>      5         </t>
  </si>
  <si>
    <t>      6         </t>
  </si>
  <si>
    <t>      7         </t>
  </si>
  <si>
    <t>      8         </t>
  </si>
  <si>
    <t>      9         </t>
  </si>
  <si>
    <t>   10         </t>
  </si>
  <si>
    <t>   11         </t>
  </si>
  <si>
    <t>   12         </t>
  </si>
  <si>
    <t>   17         </t>
  </si>
  <si>
    <t>MAT. MÉDICOS HOSPITALARES - PRODUTOS PARENTERAIS E MEDICAMENTOS</t>
  </si>
  <si>
    <t>un</t>
  </si>
  <si>
    <t xml:space="preserve"> Albumina bovina 22%</t>
  </si>
  <si>
    <t>Alça estéril individual 1,0ML</t>
  </si>
  <si>
    <t xml:space="preserve"> Alcool Ácido 1% frasco 1L</t>
  </si>
  <si>
    <t xml:space="preserve"> Alcool Ácido 3% frasco 1L</t>
  </si>
  <si>
    <t>Anti A</t>
  </si>
  <si>
    <t>Anti B</t>
  </si>
  <si>
    <t xml:space="preserve"> Anti D</t>
  </si>
  <si>
    <t xml:space="preserve"> Anticoagulante EDTA</t>
  </si>
  <si>
    <t xml:space="preserve"> Anticoagulante Fluoreto</t>
  </si>
  <si>
    <t>unidade</t>
  </si>
  <si>
    <t>Cálices de sedimentação de plástico</t>
  </si>
  <si>
    <t>Câmara de Neubauer</t>
  </si>
  <si>
    <t>Coletor de urina 80mL transparente</t>
  </si>
  <si>
    <t>Coletores infantis unissex com espuma</t>
  </si>
  <si>
    <t>Coluna deionizadora remanufaturada 100 litros/hora</t>
  </si>
  <si>
    <t>Condutivímetro</t>
  </si>
  <si>
    <t xml:space="preserve"> Conjunto de corante para hematologia</t>
  </si>
  <si>
    <t xml:space="preserve"> Conjunto para coloração de GRAM</t>
  </si>
  <si>
    <t xml:space="preserve"> Conjunto para coloração de Ziehl Neelsen</t>
  </si>
  <si>
    <t>Cronômetro despertador 60 minutos</t>
  </si>
  <si>
    <t>Cronômetro Digital que marca segundos e minutos</t>
  </si>
  <si>
    <t>Curativos adesivos</t>
  </si>
  <si>
    <t>Deionizador 100 litros/hora</t>
  </si>
  <si>
    <t>Escova de lavagem de tubos 12MM</t>
  </si>
  <si>
    <t>Escova de lavagem de tubos 15MM</t>
  </si>
  <si>
    <t>Estante giratória para pipetadores</t>
  </si>
  <si>
    <t>Estante para tubos de ensaio com 24 furos</t>
  </si>
  <si>
    <t>Estante para tubos de ensaio com 60 furos</t>
  </si>
  <si>
    <t>Estante plástica para tubos com 40 furos</t>
  </si>
  <si>
    <t>Fitas reagentes para uroanálise</t>
  </si>
  <si>
    <t>Kit para determinação em lâmina de antiestreptolisina O</t>
  </si>
  <si>
    <t>Kit para determinação em lamina de fator reumatoide</t>
  </si>
  <si>
    <t>Kit para determinação em lâmina de proteína C reativa</t>
  </si>
  <si>
    <t xml:space="preserve"> Kit VDRL – Floculação</t>
  </si>
  <si>
    <t>Lâminas de bisturi</t>
  </si>
  <si>
    <t>Lâmina extensora</t>
  </si>
  <si>
    <t>Lâminas para microscopia ponta fosca</t>
  </si>
  <si>
    <t>Lamínula para microscopia 20x20 MM</t>
  </si>
  <si>
    <t>Lamínulas para câmara de Neubauer</t>
  </si>
  <si>
    <t>Lâmpada Halógena para microscópio compatível com a marca Nikon modelo Eclipse E200, 6 Volts e 20 Watts</t>
  </si>
  <si>
    <t>Lâmpada Halógena para microscópio, compatível com a marca Olympus modelo CX41, 6 volts, 30 Watts</t>
  </si>
  <si>
    <t>Lancetas</t>
  </si>
  <si>
    <t>Lugol 2% frasco com 1L</t>
  </si>
  <si>
    <t>Maleta de coleta</t>
  </si>
  <si>
    <t>MIF – frasco 1L</t>
  </si>
  <si>
    <t>Peras para pipetas de vidro</t>
  </si>
  <si>
    <t>Pipeta automática de 1.000mL</t>
  </si>
  <si>
    <t>Pipeta automática de 100mL</t>
  </si>
  <si>
    <t>Pipeta automática de 10mL</t>
  </si>
  <si>
    <t>Pipeta automática de 200mL</t>
  </si>
  <si>
    <t>Pipeta automática de 20mL</t>
  </si>
  <si>
    <t>Pipeta automática de 250mL</t>
  </si>
  <si>
    <t>Pipeta automática de 25mL</t>
  </si>
  <si>
    <t>Pipeta automática de 500mL</t>
  </si>
  <si>
    <t>Pipeta automática de 50mL</t>
  </si>
  <si>
    <t>Pipetas graduadas de vidro 10 mL</t>
  </si>
  <si>
    <t>Pipetas graduadas de vidro 2 mL</t>
  </si>
  <si>
    <t>Pipetas graduadas de vidro 5 mL</t>
  </si>
  <si>
    <t>Pipetas graduadas de vidro para VHS</t>
  </si>
  <si>
    <t>Pipetador de volume ajustável de 5mL a 40mL</t>
  </si>
  <si>
    <t>Placa escavada de vidro com 12 escavações</t>
  </si>
  <si>
    <t>Ponteiras descartáveis amarelas</t>
  </si>
  <si>
    <t>Ponteiras descartáveis azuis</t>
  </si>
  <si>
    <t>Reagente para determinação em lâmina de Antiestreptolisina O</t>
  </si>
  <si>
    <t>Reagente para determinação em lamina de fator reumatoide</t>
  </si>
  <si>
    <t>Reagente para determinação em lamina de Proteína C Reativa</t>
  </si>
  <si>
    <t>Relógio Digital</t>
  </si>
  <si>
    <t xml:space="preserve"> Soro de coombs</t>
  </si>
  <si>
    <t>Swab estéril individual (cotonete)</t>
  </si>
  <si>
    <t>Swab para coleta e transporte com meio</t>
  </si>
  <si>
    <t>Tampas para tubo de plástico</t>
  </si>
  <si>
    <t xml:space="preserve">Termômetro digital </t>
  </si>
  <si>
    <t>Tiras para determinação qualitativa da gonadotrofina coriônica (HCG)</t>
  </si>
  <si>
    <t>Tourniquet livre de latex</t>
  </si>
  <si>
    <t>pacote</t>
  </si>
  <si>
    <t>Tubo capilar para microhematócrito sem heparina</t>
  </si>
  <si>
    <t xml:space="preserve">Tubos de plástico (cristal) 5,0 mL </t>
  </si>
  <si>
    <t xml:space="preserve">Tubos de plástico para coleta de sangue à vácuo âmbar gel 4,0 mL </t>
  </si>
  <si>
    <t xml:space="preserve">Tubos de plástico para coleta de sangue à vácuo com anticoagulante para glicemia com capacidade de 2,0mL </t>
  </si>
  <si>
    <t xml:space="preserve">Tubos de plástico para coleta de sangue à vácuo de 09 mL com tampa vermelha e ativador </t>
  </si>
  <si>
    <t xml:space="preserve">Tubos de plástico para coleta de sangue à vácuo de 5 mL com gel separador e tampa amarela </t>
  </si>
  <si>
    <t xml:space="preserve">Tubos de plástico para coleta de sangue à vácuo com EDTA de 4,0 mL para hemograma </t>
  </si>
  <si>
    <t>Tubos de plástico para coleta de sangue à vácuo com citrato de 3,5mL</t>
  </si>
  <si>
    <t>INSUMOS E MATERIAIS PARA LABORATORIO</t>
  </si>
  <si>
    <t>Adaptador para coleta de sangue a vácuo *Modelo padrão, sem dispositivo de segurança, confeccionado em polipropileno, compatível com diversos tamanhos de agulhas e tubos.</t>
  </si>
  <si>
    <t>Agulha para coleta a vácuo 25 x 0,7mm *Agulha múltipla 25 x 0,7mm (22G), em aço inoxidável, bisel trifacetado e siliconizado, estéril.</t>
  </si>
  <si>
    <t>Agulha para coleta a vácuo 25 x 0,8mm *Agulha múltipla 25 x 0,8mm (21G), em aço inoxidável, bisel trifacetado e siliconizado, estéril.</t>
  </si>
  <si>
    <t>Caixa porta lâminas para 50 lâminas * Caixa porta lâminas padrão no tamanho 26x76mm projetadas para o armazenamento seguro a longo prazo de lâminas de microscopia. Fabricadas em plástico polipropileno rígido e oferecem uma tampa articulada para facilitar a abertura e o fechamento.</t>
  </si>
  <si>
    <t>Caneta marcadora para plástico e vidro a prova D´água (cor azul e/ou preta) * Caneta com dupla marcação em Plástico, Vidro ou Metal com duas pontas (extrafina 0.4mm e fina 0.8mm), maior versatilidade no uso. Tinta a base de álcool sem xileno e à prova d'agua depois de seca. Escreve em superfícies de plástico, papel, metal, vidro, borracha, cerâmica, madeira, couro, tecido e etc.</t>
  </si>
  <si>
    <t>Canudo plásticos * Embalagem em polipropileno (PP), produto não perecível, tamanho 21cm. Pacote com 500 unidades</t>
  </si>
  <si>
    <t xml:space="preserve"> Corante Nº3 para coloração de hemograma *frasco de 500mL, composto por uma solução de tiazina a 0,1%</t>
  </si>
  <si>
    <t>Dextrosol 75g Frasco de 300mL pronto para uso. Realização do Teste oral de tolerância a glicose e ou curva glicêmica</t>
  </si>
  <si>
    <t>Gaveteiro plástico com 3 gavetas * Caixa desenvolvida em polipropileno. Medidas Aproximadas - Largura: 19cm- Altura: 29cm- Comprimento: 22cm</t>
  </si>
  <si>
    <t>Gaveteiro plástico de chão com 3 gavetas  *Caixa desenvolvida em polipropileno - Medida: (P) 40,8 x (L) 31,3 x (A) 63,3 cm</t>
  </si>
  <si>
    <t>Lamparina de alumínio a álcool *Lamparina de alumínio a álcool fabricada com chapa de alumínio</t>
  </si>
  <si>
    <t xml:space="preserve">Papel filtro comum de 12,5 cm de diâmetro *Papel filtro qualitativo 80g 125 mm, espessura de 0,16mm </t>
  </si>
  <si>
    <t>Pilha LR44 Alcalina *modelo LR44/A76, tamanho V13GA</t>
  </si>
  <si>
    <t>Rack vazio para 100 ponteiras de 10 microlitros* O Rack vazio para suporte e armazenamento de ponteiras, fabricado em polipropileno (PP), tampa com bordas elevadas e lacre.</t>
  </si>
  <si>
    <t>Rack vazio para 100 ponteiras de 1000 microlitros * O Rack vazio para suporte e armazenamento de ponteiras, fabricado em polipropileno (PP), tampa com bordas elevadas e lacre.</t>
  </si>
  <si>
    <t>Rolete dental 100 ALGODÃO * Confeccionadas com fibras 100% algodão, em formato de cilindro compactado.</t>
  </si>
  <si>
    <t>Tubete porta lâminas em PP com tampa rosqueável * Fabricado em polipropileno (PP) transparente; comporta 3 lâminas (26mm x 76mm); tampa rosqueável.</t>
  </si>
  <si>
    <t>Tubo cônico PP 10 mL graduado pacote com 100 unidades *tubo cônico, sem tampa, feito em polipropileno (PP), graduado até 10 Ml</t>
  </si>
  <si>
    <t>       1        </t>
  </si>
  <si>
    <t>       2        </t>
  </si>
  <si>
    <t>       3        </t>
  </si>
  <si>
    <t>       4        </t>
  </si>
  <si>
    <t>       5        </t>
  </si>
  <si>
    <t>       6        </t>
  </si>
  <si>
    <t>       7        </t>
  </si>
  <si>
    <t>       8        </t>
  </si>
  <si>
    <t>       9        </t>
  </si>
  <si>
    <t>      10       </t>
  </si>
  <si>
    <t>      11       </t>
  </si>
  <si>
    <t>      12       </t>
  </si>
  <si>
    <t>      13       </t>
  </si>
  <si>
    <t>      14       </t>
  </si>
  <si>
    <t>      15       </t>
  </si>
  <si>
    <t>      16       </t>
  </si>
  <si>
    <t>      17       </t>
  </si>
  <si>
    <t>      18       </t>
  </si>
  <si>
    <t>      19       </t>
  </si>
  <si>
    <t>      20       </t>
  </si>
  <si>
    <t>      21       </t>
  </si>
  <si>
    <t>      22       </t>
  </si>
  <si>
    <t>      23       </t>
  </si>
  <si>
    <t>      24       </t>
  </si>
  <si>
    <t>      25       </t>
  </si>
  <si>
    <t>      26       </t>
  </si>
  <si>
    <t>      27       </t>
  </si>
  <si>
    <t>      28       </t>
  </si>
  <si>
    <t>      29       </t>
  </si>
  <si>
    <t>      30       </t>
  </si>
  <si>
    <t>      31       </t>
  </si>
  <si>
    <t>      32       </t>
  </si>
  <si>
    <t>      33       </t>
  </si>
  <si>
    <t>      34       </t>
  </si>
  <si>
    <t>      35       </t>
  </si>
  <si>
    <t>      36       </t>
  </si>
  <si>
    <t>      37       </t>
  </si>
  <si>
    <t>      38       </t>
  </si>
  <si>
    <t>      39       </t>
  </si>
  <si>
    <t>      40       </t>
  </si>
  <si>
    <t>      41       </t>
  </si>
  <si>
    <t>      42       </t>
  </si>
  <si>
    <t>      43       </t>
  </si>
  <si>
    <t>      44       </t>
  </si>
  <si>
    <t>      45       </t>
  </si>
  <si>
    <t>      46       </t>
  </si>
  <si>
    <t>      47       </t>
  </si>
  <si>
    <t>      48       </t>
  </si>
  <si>
    <t>      49       </t>
  </si>
  <si>
    <t>      50       </t>
  </si>
  <si>
    <t>      51       </t>
  </si>
  <si>
    <t>      52       </t>
  </si>
  <si>
    <t>      53       </t>
  </si>
  <si>
    <t>      54       </t>
  </si>
  <si>
    <t>      55       </t>
  </si>
  <si>
    <t>      56       </t>
  </si>
  <si>
    <t>      57       </t>
  </si>
  <si>
    <t>      58       </t>
  </si>
  <si>
    <t>      59       </t>
  </si>
  <si>
    <t>      60       </t>
  </si>
  <si>
    <t>      61       </t>
  </si>
  <si>
    <t>      62       </t>
  </si>
  <si>
    <t>      63       </t>
  </si>
  <si>
    <t>      64       </t>
  </si>
  <si>
    <t>      65       </t>
  </si>
  <si>
    <t>      66       </t>
  </si>
  <si>
    <t>      67       </t>
  </si>
  <si>
    <t>      68       </t>
  </si>
  <si>
    <t>      69       </t>
  </si>
  <si>
    <t>      70       </t>
  </si>
  <si>
    <t>      71       </t>
  </si>
  <si>
    <t>      72       </t>
  </si>
  <si>
    <t>      73       </t>
  </si>
  <si>
    <t>      74       </t>
  </si>
  <si>
    <t>      75       </t>
  </si>
  <si>
    <t>      76       </t>
  </si>
  <si>
    <t>      77       </t>
  </si>
  <si>
    <t>      78       </t>
  </si>
  <si>
    <t>      79       </t>
  </si>
  <si>
    <t>      80       </t>
  </si>
  <si>
    <t>      81       </t>
  </si>
  <si>
    <t>      82       </t>
  </si>
  <si>
    <t>      83       </t>
  </si>
  <si>
    <t>      84       </t>
  </si>
  <si>
    <t>      85       </t>
  </si>
  <si>
    <t>      86       </t>
  </si>
  <si>
    <t>      87       </t>
  </si>
  <si>
    <t>      88       </t>
  </si>
  <si>
    <t>      89       </t>
  </si>
  <si>
    <t>      90       </t>
  </si>
  <si>
    <t>      91       </t>
  </si>
  <si>
    <t>      92       </t>
  </si>
  <si>
    <t>      93       </t>
  </si>
  <si>
    <t>      94       </t>
  </si>
  <si>
    <t>      95       </t>
  </si>
  <si>
    <t>      96       </t>
  </si>
  <si>
    <t>      97       </t>
  </si>
  <si>
    <t>      98       </t>
  </si>
  <si>
    <t>      99       </t>
  </si>
  <si>
    <t>     100      </t>
  </si>
  <si>
    <t>Itens</t>
  </si>
  <si>
    <t>Unid</t>
  </si>
  <si>
    <t>Lata</t>
  </si>
  <si>
    <t>litro</t>
  </si>
  <si>
    <t>AVEIA EM FLOCOS Aveia em flocos finos, fonte de fibras, contém glúten. Embalagem a partir de 200g.</t>
  </si>
  <si>
    <t>DIETA HIPERCALÓRICA LÍQUIDA SEM FIBRAS  Dieta enteral líquida hipercalórica, nutricionalmente completa, hipercalórica (densidade calórica ≥1,5 kcal/ml), 15% a 25% de proteínas, 50 a 60% de carboidratos, 25 a 30% de lipídeos.  Isenta de sacarose, lactose, glúten e fibras. Embalagem de 1 litro.</t>
  </si>
  <si>
    <t>DIETA PEDIÁTRICA EM PÓ Alimento completo em pó, para uso exclusivo pediátrico, permite a individualização para o paciente conforme acompanhamento nutricional da diluição do produto, uso oral ou enteral. Para crianças de 1 a 10 anos de idade. Normocalórica e normoprotéica, contendo fibras, vitaminas e minerais. Lata de 400g.</t>
  </si>
  <si>
    <t>ESPESSANTE ALIMENTAR Espessante para alimentos, não altera cor, sabor e cheiro dos mesmos. Não contém glúten, adoçantes ou aromatizantes. Ingredientes: amido de milho modificado. Embalagem a partir de 400g.</t>
  </si>
  <si>
    <t>ESPESSANTE RESOURCE TICKEN UP CLEAR (NESTLÉ) INGREDIENTES: maltodextrina, espessante goma xantana e gelificante cloreto de potássio. Não contém glúten. Contém traços de leite. Lata de 125g.</t>
  </si>
  <si>
    <t>FÓRMULA INFANTIL DE 0 A 6 MESES Fórmula infantil para lactentes de 0 a 6 meses de vida, contendo quantidades adequadas de vitaminas e minerais para o crescimento e substituição do leite materno. Lata 400g.</t>
  </si>
  <si>
    <t>FÓRMULA INFANTIL SEM LACTOSE Fórmula infantil isenta de lactose, contendo vitaminas, minerais e oligoelementos, contém nucleotídeos e lcpufas ácidos graxos poliinsaturados de cadeia longa. Indicado para a satisfação das necessidades nutricionais de lactentes com intolerância à lactose. Lata de 400g.</t>
  </si>
  <si>
    <t>FORTINI (DANONE) Suplemento nutricional infantil, rico em energia, vitaminas e minerais, isento de glúten. INGREDIENTES: proteína isolada do soro do leite (whey protein), xarope de milho hidrolisado, óleos vegetais (óleo de palma, óleo de girassol e óleo de canola), sacarose, galactooligossacarídeo (GOS), L-leucina, fosfato de cálcio, carbonato de cálcio, pectina, fosfato de magnésio, L-valina, frutooligossacarídeo (FOS), cloreto de colina, L-isoleucina, cloreto de sódio, vitaminas C e E, ascorbato de sódio, vitamina D, sulfato ferroso e de zinco, vitamina B12, niacina, sulfatos de magnésio e cobre, pantetotenato de cálcio, vitamina b6, biotina, ácido fólico, vitaminas A e B2, selenito de sódio, carotenoides (β caroteno, α caroteno, licopeno, luteína, y, caroteno, zeaxantina) vitamina B2, selenito de sódio, cloreto de cromo, molibdato de sódio, iodeto de potássio, vitamina K, emulsificante lecitina de soja aromatizante, edulcorantes acesulfame de potássio e sucralose.</t>
  </si>
  <si>
    <t>INFATRINI (DANONE) Fórmula infantil para lactentes e de seguimento para lactentes e crianças de primeira infância destinada a necessidades dietoterápicas específicas com 1 kcal/ml. Lata de 400g. INGREDIENTES: Óleos vegetais (óleos de palma, canola, coco e girassol), maltodextrina, soro de leite desmineralizado, leite em pó desnatado, galacto-oligossacarídeos (GOS), concentrado protéico de soro de leite, fruto-oligossacarídeos (FOS), carbonato de cálcio, fosfato de cálcio tribásico, citrato trissódico, óleo de Mortierella alpina, citrato tripotássico, óleo de peixe, inositol, cloreto de potássio, L-ascorbato de sódio, caseinato, cloreto de colina, citrato de magnésio, taurina, nucleotídeos (citidina 5-monofosfato, adenosina 5-monofosfato, sal dissódico de uridina 5-monofosfato, inosina 5-monofosfato e guanosina 5-monofosfato), hidrogênio fosfato dipotássico, sulfato ferroso, sulfato de zinco, nicotinamida, D-pantotenato de cálcio, , sulfato cúprico, D-biotina, cloridrato de cloreto de tiamina, palmitato de retinila, acetato de DL-α-tocoferila, DL-α-tocoferol, sulfato de manganês (II), ácido N-pteroil-L-glutâmico, betacaroteno, cianocobalamina, colecalciferol, cloridrato de piridoxina, riboflavina, iodeto de potássio, fitomenadiona, selenito de sódio, emulsificantes lecitina de soja e mono e diglicerídeos de ácidos graxos.</t>
  </si>
  <si>
    <t>LEITE DE SOJA LÍQUIDO Leite de soja líquido fonte de vitaminas e minerais. Não contem glúten e lactose. Ingredientes: grãos de soja, água, açúcar líquido invertido, minerais cálcio e zinco, açúcar, sal, vitaminas E, B2, B6 A, acido fólico, D e B12, estabilizantes citrato trissódico, goma gelana e goma xantana, aromatizante, emulsificante lecitina de soja e edulcorante sucralose. Embalagem de 01 litro.</t>
  </si>
  <si>
    <t>LEITE INTEGRAL EM PÓ Leite de vaca integral em pó. Embalagem 400g.</t>
  </si>
  <si>
    <t>MALTODEXTRINA Módulo de maltodextrina para suplementação nutricional, sem sabor. Embalagem de 01 kg.</t>
  </si>
  <si>
    <t>MIX DE FIBRAS Suplemento com mix de fibras em pó, composta por fibras insolúveis e fibras solúveis. Altamente solúvel quando diluído, isento de lactose, sacarose. Sem sabor. Embalagem a partir de 200g.</t>
  </si>
  <si>
    <t>MUCILON MULTICEREAIS (NESTLÉ) Cereal infantil. Ingredientes: farinha de trigo enriquecida com ferro e ácido fólico, açúcar, farinha de milho enriquecida com ferro e ácido fólico, farinha de arroz, sais minerais (carbonato de cálcio, fosfato de sódio dibásico, fumarato ferroso, sulfato de zinco), vitaminas (vitamina C, niacina, vitamina E, ácido pantotênico, vitamina A, vitamina B1, vitamina B6, ácido fólico, vitamina D), probiótico e aromatizante vanilina.  </t>
  </si>
  <si>
    <t>NOVAMIL RICE (BIOLAB) Fórmula infantil para lactentes de seguimento lactentes e/ou crianças de primeira infância destinada a necessidades dietoterápicas específicas com restrição de lactose à base de proteína hidrolisada de arroz. INGREDIENTES: Maltodextrina, Proteína Hidrolisada de Arroz*, Amido de Milho, Óleo Vegetal de Palma, Óleo Vegetal de Canola, Óleo Vegetal de Girassol, Óleo Vegetal de Coco, Citrato Tripotássico, Cloreto de Cálcio, Fosfato de Cálcio Monobásico, Fosfato de Cálcio Tribásico, L-iisina, Sulfato de Magnésio, Ácido Ascórbico (vitamina C), L-triptofano, Bitartarato de Colina, L-cistina, Citrato Trissódico, Difosfato Férrico, Nucleotídeos (citidina, Uridina, Adenosina, Inosina, Guanosina), Taurina, Inositol, Acetato de Dl-alfa-tocoferil (vitamina E), Sulfato de Zinco, L-carnitina, Acetato de Retinol (vitamina A), Nicotinamida (niacina), Ácido Pantotênico, Colecalciferol (vitamina D3), Biotina, Cianocobalamina (vitamina B12), Selenito de Sódio, Riboflavina (vitamina B2), Iodeto de Potássio, Cloridrato de Tiamina (vitamina B1), Fitomenadiona (vitamina K), Ácido Fólico, Hidrocloreto de Piridoxina (vitamina B6), Sulfato de Cobre, Sulfato de Manganês, Dicitrato Tricálcico, Emulsificante Esteres de Mono e Diglicerídeos de Ácidos Graxos Com Ácido Cítrico (ins 472c), Reguladores de Acidez Hidróxido de Potássio (ins 525) e Hidróxido de Cálcio (ins 526), Antioxidante Mistura Concentrada de Tocoferóis (ins 306).</t>
  </si>
  <si>
    <t>NUTREN JUNIOR (NESTLÉ) Dieta nutricionalmente completa, para uso oral ou enteral, especialmente desenvolvida para atender às necessidades de crianças. Normocalórico, normoprotéico e normolipídico. INGREDIENTES: Sacarose, maltodextrina, xarope de milho, proteína do soro de leite, óleo de girassol com alto teor oleico, caseinato de potássio obtido do leite de vaca, óleo de canola de baixo teor erúcico, triglicerídeos de cadeia média, óleo de milho, lecitina de soja, fosfato de potássio, citrato de cálcio, carbonato de cálcio, fosfato de sódio, cloreto de cálcio, vitaminas (vitamina A, beta-caroteno, vitamina D, vitamina E, vitamina K, vitamina C, vitamina B1, vitamina B2, niacina, vitamina B6, ácido fólico, ácido pantotênico, biotina e taurina), bitartarato de colina, cloreto de magnésio, minerais (zinco, ferro, cobre, cromo, molibdênio e iodo), L-carnitina e aromatizante. Não Contém Glúten.</t>
  </si>
  <si>
    <t>PEDIASURE (ABOTT) Dieta nutricionalmente completa, para uso oral ou enteral, especialmente desenvolvida para atender às necessidades de crianças de 1 a 10 anos. Lata de 400g. INGREDIENTES: xarope de milho (pó), sacarose, caseinato de sódio, óleo de açafrão, óleo da soja, óleo de coco fracionado, minerais (fosfato de cálcio tribásico, cloreto de magnésio, citrato de potássio, fosfato de potássio dibásico, cloreto de potássio, citrato de sódio, sulfato ferroso, sulfato de zinco, sulfato de manganês, sulfato cúprico, cloreto de cromo, iodeto de potássio, molibdato de sódio, selenito de sódio), concentrado de proteína da soro de leite, vitaminas (cloreto de colina, ácido ascórbico, niacinamida, acetato da alfatocoferol, pantotenato de cálcio, cloridrato de piridoxina, cloridrato de tiamina riboflavina, vitamina A palmitato, ácido fólico, biotina, vitamina D3, filoquinona, cianocobalamina), inositol, taurina, palmitato ascorbil, L-carnitina e b-caroteno.</t>
  </si>
  <si>
    <t>SUPLEMENTO ALIMENTAR EM PÓ SABOR CHOCOLATE Suplemento nutricional em pó enriquecido com vitaminas e minerais indicado para adultos. Normocalórico e normoprotéico, contendo fibras. Sabor chocolate. Lata a partir de 400 gramas.</t>
  </si>
  <si>
    <t>SUPLEMENTO ALIMENTAR EM PÓ SABOR MORANGO Suplemento nutricional em pó enriquecido com vitaminas e minerais indicado para adultos. Normocalórico e normoprotéico, contendo fibras. Sabor morango. Lata a partir de 400 gramas.</t>
  </si>
  <si>
    <t>DIETA HIPERCALÓRICA LÍQUIDA SEM FIBRAS Dieta enteral líquida hipercalórica, nutricionalmente completa, hipercalórica (densidade calórica ≥1,5 kcal/ml), 15% a 25% de proteínas, 50 a 60% de carboidratos, 25 a 30% de lipídeos.  Isenta de sacarose, lactose, glúten e fibras. Embalagem de 1 litro.</t>
  </si>
  <si>
    <t>BALANÇA ANTOPROMÉTRICA INFANTIL ATÉ 15 KG. CAPACIDADE: 15 KG COM DIVISÕES DE 5 G; CONCHA ANATÔMICA EM POLIPROPILENO COM MEDIDA 540 X 290 MM INJETADA EM MATERIAL ANTI-GERMES; DISPLAY LED COM 6 DÍGITOS DE 14,2 MM DE ALTURA E 8,1 MM DE LARGURA; ESTRUTURA INTERNA EM AÇO CARBONO ACABAMENTO BICROMATIZADO; PÉS REGULÁVEIS EM BORRACHA SINTÉTICA; FONTE EXTERNA 90 A 240 VAC C/ CHAVEAMENTO AUTOMÁTICO; FUNÇÃO TARA ATÉ CAPACIDADE MÁXIMA DA BALANÇA; HOMOLOGADAS PELO INMETRO E AFERIDAS PELO IPEM; 01 ANO DE GARANTIA;</t>
  </si>
  <si>
    <t>BALANÇA DIGITAL, MATERIAIS DA PLATAFORMA: ABS, CAPACIDADE MÁXIMA DE PESO: 200 KG COMPRIMENTO: 34.2 CM LARGURA: 29.7 CM ALTURA: 2.7 CM COM DISPLAY DIGITAL: SIM COM DESLIGAMENTO AUTOMÁTICO: SIM</t>
  </si>
  <si>
    <t>ESFIGMOMANOMETRO INFANTIL. BRAÇADEIRA PARA CIRCUNFÊRENCIA DE BRAÇO DE 10 À 18 CM (1 À 7 ANOS). MANGUITO EM PVC (LATEX FREE). ACOMPANHA ESTOJO PARA VIAGEM. VERIFICADO E APROVADO PELO INMETRO - SELO DO INMETRO NO PRODUTO. ITENS DA EMBALAGEM: 1. MANÔMETRO (0-300 MMHG); 1 BRAÇADEIRA INFANTIL - 10 À 18CM. (NYLON COM FECHAMENTO DE CONTATO); PÊRA E VÁLVULA DE DEFLAÇÃO; ESTOJO COM ZÍPER. GARANTIA: 1 ANO.</t>
  </si>
  <si>
    <t>ESFIGMOMANOMETRO PARA MEDIÇÃO DE PRESSÃO ARTERIAL, CIRCUNFERÊNCIA DE BRAÇO DE 18 A 35 CM. ESFIGMOMANOMETRO PARA MEDIÇÃO DE PRESSÃO ARTERIAL, COM VELCRO, COM MANÔMETRO DE 0-300 MMHG, CIRCUNFERÊNCIA DE BRAÇO DE 18 A 35 CM, COM VÁLVULA DE DEFLAÇÃO, PERA E ESTOJO DE VIAGEM (VERIFICADO E APROVADO PELO INMETRO).</t>
  </si>
  <si>
    <t>ESFIGMOMANOMETRO PARA MEDIÇÃO DE PRESSÃO ARTERIAL, CIRCUNFERÊNCIA DE BRAÇO DE 35 A 51 CM. ESFIGMOMANOMETRO PARA MEDIÇÃO DE PRESSÃO ARTERIAL, COM VELCRO, COM MANÔMETRO DE 0-300 MMHG, CIRCUNFERÊNCIA DE BRAÇO DE 35 A 51 CM, COM VÁLVULA DE DEFLAÇÃO, PERA E ESTOJO DE VIAGEM (VERIFICADO E APROVADO PELO INMETRO).</t>
  </si>
  <si>
    <t>ESTESIÔMETRO - KIT COM 07 MONOFILAMENTOS. CONJUNTO DE MONOFILAMENTOS DE NYLON, EM SETE DIÂMETROS CALIBRADOS PARA EXERCER FORÇAS ESPECIFICAS QUANDO APLICADOS SOBRE A PELE. OS MONOFILAMENTOS DEVEM SER DE COMPRIMENTOS IGUAIS, CORES E DIÂMETROS DIFERENTES, MONTADOS EM SUPORTES E PROTEGIDOS DENTRO DE TUBOS TRANSPARENTES.</t>
  </si>
  <si>
    <t>KIT LARINGOSCÓPIO COMPLETO COM 6 LÂMINAS CURVAS COM ESTOJO, CABO PARA LARINGOSCÓPIO STANDARD MÉDIO. TAMPA DA BATERIA FECHADA IMPEDE LÍQUIDOS PENETRAREM NO INTERIOR DO COMPARTIMENTO; ACABAMENTO ESTRIADO; ESTERILIZÁVEL E AUTOCLAVÁVEL,  LAMINAS CURVAS TAMANHO DE 0 (NEONATAL), 1(INFANTIL), 2 (CRIANÇA) E 3 (ADULTO MEDIO), 4(ADULTO GRANDE) E 5 (ADULTO GRANDE); ACOMPANHA LÂMPADA E ESTOJO.</t>
  </si>
  <si>
    <t>LANTERNA CLINICA  DE ALUMÍNIO E LUZ DE LED AMARELA E BRANCA. ALIMENTAÇÃO VIA USB (CARGA COMPLETA EM APENAS 30 MINUTOS E DURAÇÃO CONTÍNUA DE 3 HORAS). MATERIAL ALUMÍNIO E CROMO. ACIONAMENTO DA LUZ: BOTÃO ÚNICO COM DUPLA FUNÇÃO, ACIONAMENTO DA LUZ AMARELA E BRANCA.</t>
  </si>
  <si>
    <t>OTOSCÓPIO COM 5 ESPÉCULOS. OTOSCÓPIO COM TRANSMISSÃO DA LUZ POR FIBRA ÓPTICA, LÂMPADA LED, CABEÇA EM ABS E AÇO INOX, LENTE GIRATÓRIA, 5 ESPÉCULOS AURICULARES, COM ESTOJO.</t>
  </si>
  <si>
    <t>SERRA ELÉTRICA PARA REMOÇÃO DE GESSO. CABO ANATÔMICO DE 3 METROS, POTÊNCIA 180 W, VOLTAGEM 110/220V, AMPERAGEM 1,65 A 0,86 A, CABO ELÉTRICO 3 METROS, OSCILAÇÃO 16.000/MIN, PESO APROXIMADO 1,95 KG.</t>
  </si>
  <si>
    <t>VÁLVULA REGULADORA COM FLUXÔMETRO EM METAL CROMADO. VÁLVULA REGULADORA COM FLUXÔMETRO EM METAL CROMADO. MANÔMETRO DE ALTA PRESSÃO COM ESCALA DE 0 A 300 KGF/CM², ENTRADA COM FILTRO DE BRONZE SINTERIZADO, PRESSÃO FIXA DE 3,5KGF/CM², VÁLVULA DE SEGURANÇA E FLUXÔMETRO.</t>
  </si>
  <si>
    <t>Gás Liquefeito de Petróleo a granel</t>
  </si>
  <si>
    <t>ALCALINO CLORADO: Produto a base de hipoclorito de sódio, para remoção de manchas, encardidos e sujidades orgánicas como gorduras, sebos, óleos, limos, e resíduos proteicos que ficam impregnados em superficies em geral, como pisos, paredes, azulejos, pias, bancadas mesas, banheiros, entre outros. Diluição limpeza pesada 1:10; limpeza geral 1:30 e limpeza leve 1:60. Composição: Hipoclorito de sódio, laurel éter sulfato de sódio, estabilizante, alcalinizante, agente de controle de Ph e veículo. Princípio ativo: Hipoclorito de sódio. Teor de cloro ativo inicial 2,50% p/p. Deverá constar ficha técnica de segurança, bem como ter registro na ANVISA. As seguintes informações deverão ser impressas pelo fabricante, diretamente na embalagem em que o produto este acondicionado ou rotulo impresso colado na mesma: nome/cnpj do fabricante, marca do produto, endereço, quantidade, composição, data de fabricação ou lote, prazo/data de validade, normas vigentes e obedecer a legislação do ministério da saúde. Validade mínima de 6 meses, Caixa com 4 bombonas plásticas de 5 litros.</t>
  </si>
  <si>
    <t>DESINFETANTE CONCENTRADO DE USO GERAL: Produto devidamente testado para combater bactérias staphylococcus as aureus, salmonellacholeraesuis e pseudomonasaeruginosa.Utilizado para desinfetar e lavar banheiros, vestiários, cozinhas, refeitórios, áreas de lazer, pisos, locais públicos e superficies. Diluição mínima: para desinfecção 1:6, para limpeza geral de 1:20 e 1:50 para manutenção. Composição: cloreto dimetilbenzil amônio, emulsificante, sequestrante, opacificante, corante e veículo. Princípio ativo: a base de quaternário de amônio (cloreto de benzalcónio) a 3,5% p/p de teor de ativo. Fragrâncias diversas. Deverá constar certificado de análise do produto e ficha técnica de segurança, bem como ter registro na ANVISA. As seguintes informações deverão ser impressas pelo fabricante, diretamente na embalagem em que o produto este acondicionado ou rotulo impresso colado na mesma: nome/cnpj do fabricante, marca do produto, endereço, quantidade, composição, data de fabricação ou lote, prazo/data de validade, normas vigentes e obedecer a legislação do ministério da saúde. Validade mínima de 2 anos, Caixa com 4 bombonas plásticas de 5 litros.</t>
  </si>
  <si>
    <t>DESINFETANTE HOSPITAL: Produto a base de peróxido de hidrogênio estabilizado, devidamente testado para combater as bactérias staphylococcus aureus, salmonellaentérica serovarcholeraesuis epseudomonas aeruginosas. Utilizado para limpeza e desinfecção de hospitais, postos de saúde, clínicas médicas, clínicas de diagnósticos e consultórios odontológicos, que possa ser aplicado também sobre pisos, superfícies e paredes e artigos não críticos que tenham somente contato direto com a pele integra do paciente. Diluição de limpeza pesada para pisos 1:10; para desinfecção de superfícies fixas e artigos não críticos 1:30 e como limpador multiuso 1:40. Composição Peróxido de Hidrogênio, amina óxida, estabilizante, alcalinizante e água. Princípio ativo: Peróxido de hidrogênio 6% p/p.Deverá constar certificado de análise do produto e ficha técnica de segurança, bem como ter registro na ANVISA. As seguintes informações deverão ser impressas pelo fabricante, diretamente na embalagem em que o produto este acondicionado ou rotulo impresso colado na mesma: nome/cnpj do fabricante, marca do produto, endereço, quantidade, composição, data de fabricação ou lote, prazo/data de validade, normas vigentes e obedecer a legislação do ministério da saúde. Validade mínima de 1 ano. Caixa com 4 bombonas plásticas de 5 litros.</t>
  </si>
  <si>
    <t>FLOTADOR: Produto a base de Álcool Graxo Etoxilado, para limpeza de superfícies sujas por resíduos de óleo, graxa, fuligem, gordura, batom, poeira, encardidos, manchas, indicado para limpeza de fogões, pias, azulejos, pisos, paredes, carpetes, estofados, toldos, fórmicas, vidros, plásticos e também limpeza automotiva. Diluição 1:2 para limpeza de óleos, graxas e gorduras; de 1:5 para limpeza geral e automotiva e 1:5 até 1:10 para limpeza de pisos em geral. Composição: Álcool graxo etoxilado, solvente, alcalinizante, coadjuvante, aditivo, essência, sequestrante, conservante, corante e veiculo. Princípio ativo: álcool graxo etoxilado. Deverá constar ficha técnica de segurança, bem como ter notificação na ANVISA. As seguintes informações deverão ser impressas pelo fabricante, diretamente na embalagem em que o produto este acondicionado ou rotulo impresso colado na mesma: nome/cnpj do fabricante, marca do produto, endereço, quantidade, composição, data de fabricação ou lote, prazo/data de validade, normas vigentes e obedecer a legislação do ministério da saúde. Validade mínima de 2 anos. Caixa com 4 bombonas plásticas de 5 litros.</t>
  </si>
  <si>
    <t>IMPERMEABILIZANTE: Produto a base de polímero acrílico, para tratamentoe acabamento de pisos indicado para pisos frios e laváveis como pavflex, granilite, granito, marmorite, mármore, concreto, cerâmicas, lajotas e similares. Devendo proteger o piso, ser resistente ao tráfego e possuir poder antiderrapante, que proporcione o aspecto de brilho molhado. Composição: Polímero acrílico, aditivos, agente formador de filme, solvente, plastificante, agente nivelador, emulsificante, alcalinizante, atenuador de espuma, conservante e veículo. Princípio ativo: Polímero acrílico. Teor de 21% a 22% deTNV (teor denão voláteis). Deverá constar ficha técnica de segurança, bem como ter notificação na ANVISA. As seguintes informações deverão ser impressas pelo fabricante, diretamente na embalagem em que o produto este acondicionado ou rotulo impresso colado na mesma: nome/cnpj do fabricante, marca do produto, endereço, quantidade, composição, data de fabricação ou lote, prazo/data de validade, normas vigentes e obedecer a legislação do ministério da saúde. Validade mínima de 2 anos. Caixa com 4 bombonas plásticas de 5 litros</t>
  </si>
  <si>
    <t>LIMPADOR GERAL: Produto a base de ácido sulfônico, para limpeza geral, de grandes áreas de pisos finos (porcelanatos, mármores, granitos, vitrificados) e manutenção diária de pisos impermeabilizados e tratados, não indicado para utilização pura sem diluição, Diluição de 1:100 para limpeza pesada; 1:200 para limpeza geral, 1:300 para limpeza leve; 1:400 para limpeza com auxílio de máquinas e lavadoras automáticas. Composição: ácido Sulfônico, aditivo, emulsificante, agente de controle de Ph, neutralizante, espessante, conservante, essência, corante e veículo. Princípio ativo: Ácido sulfônico. Deverá constar ficha técnica de segurança, bem como ter notificação na ANVISA. As seguintes informações deverão ser impressas pelo fabricante, diretamente na embalagem em que o produto este acondicionado ou rotulo impresso colado na mesma: nome/cnpj do fabricante, marca do produto, endereço, quantidade, composição, data de fabricação ou lote, prazo/data de validade, normas vigentes e obedecer a legislação do ministério da saúde. Validade mínima de 2 anos. Caixa com 4 bombonas plásticas de 5 litros.</t>
  </si>
  <si>
    <t>LIMPA PEDRA D40: Produto a base de ácido sulfônico, para limpeza de pedras naturais de modo geral, diluição para limpeza pesada: 1:10; Limpeza geral 1:20; limpeza leve 1:40. Composição ácido sulfónico,aditivo, corante e veiculo, principio ativo: Ácido Sulfónico. Deverá constar ficha técnica de segurança, bem como ter notificação na ANVISA. As seguintes informações deverão ser impressas pelo fabricante, diretamente na embalagem em que o produto este acondicionado ou rotulo impresso colado na mesma: nome/cnpj do fabricante, marca do produto, endereço, quantidade, composição, data de fabricação ou lote, prazo/data de validade, normas vigentes e obedecer a legislação do ministério da saúde. Validade mínima de 2 anos. Caixa com 4 bombonas plásticas de 5 litros</t>
  </si>
  <si>
    <t>SELADOR: Produto a base de Polímero acrílico, para tratamento de pisos porosos, como ardósia, cerâmica, concreto, granilite, granito, lajota, marmorite e mármore com elevada concentração de polímeros acrílicos. Proporcionando o fechamento da porosidade do substrato, garantindo nivelamento e uniformidade ao piso. Composição: Polímero Acrílico, plastificante, aditivo, agente nivelador, solvente, alcalinizante, atenuador de espuma, consercante e veículo. Princípio ativo: Polímero acrílico. Deverá constar ficha técnica de segurança, bem como ter notificação na ANVISA. As seguintes informações deverão ser impressas pelo fabricante, diretamente na embalagem em que o produto este acondicionado ou rotulo impresso colado na mesma: nome/cnpj do fabricante, marca do produto, endereço, quantidade, composição, data de fabricação ou lote, prazo/data de validade, normas vigentes e obedecer a legislação do ministério da saúde. Validade mínima de 2 anos. Caixa com 4 bombonas plásticas de 5 litros.</t>
  </si>
  <si>
    <t>MATERIAIS DE HIGIENE E LIMPEZA PARA UPA</t>
  </si>
  <si>
    <t>Quant.</t>
  </si>
  <si>
    <t>Lâmina extensora, Caixa com 50 unidades</t>
  </si>
  <si>
    <t>Lamínulas para câmara de Neubauer, Caixa com 100 unidades</t>
  </si>
  <si>
    <t>Pipetas graduadas de vidro 10 Ml, Caixa com 10 unidades</t>
  </si>
  <si>
    <t>Pipetas graduadas de vidro 2 mL, Caixa com 10 unidades</t>
  </si>
  <si>
    <t>Pipetas graduadas de vidro 5 mL, Caixa com 10 unidades</t>
  </si>
  <si>
    <t>Termômetro digital</t>
  </si>
  <si>
    <t>Quant</t>
  </si>
  <si>
    <t>SONDA NASOENTERAL Nº 08.</t>
  </si>
  <si>
    <t>GORRO DESCARTÁVEL EM TNT DE BOA QUALIDADE, GRAMATURA 30, PCT C/100</t>
  </si>
  <si>
    <t>CLOREXIDINA 2% FRASCO 100ML.</t>
  </si>
  <si>
    <t>CATETER NASAL PARA OXIGÊNIO TIPO ÓCULOS. CATETER NASAL PARA OXIGÊNIO TIPO ÓCULOS - P.V.C. ATÓXICO SILICONADO; - ESTERIL; - ATÓXICA; - ASPIROGÊNICO; - DESCARTAVEL (USO UNICO);  -VALIDADE 24 MESES.</t>
  </si>
  <si>
    <t>DISPOSITIVO DE INCONTINÊNCIA URINÁRIA CONVEEN 35MM COLOPLAST 5235. O CATETER EXTERNO CONVEEN DA COLOPLAST É UM PRODUTO COMPOSTO DE LATEX DE ALTA QUALIDADE. INDICADO PARA HOMENS COM INCONTINÊNCIA URINÁRIA. POSSUEM RESERVATÓRIOS ANTIDOBRAS PARA GARANTIR O LIVRE FLUXO DE URINA. DEVE SER CONECTADO A UMA BOLSA COLETORA DE URINA. TIRA ADESIVA DUPLA FACE HIDROCOLÓIDE PARA FIXAÇÃO SEGURA E SUAVE DE ACORDO COM A PREFERÊNCIA DO USUÁRIO, GARANTINDO ELASTICIDADE SEM AGREDIR A PELE E RESTRINGIR O FLUXO SANGUÍNEO. FÁCIL REMOÇÃO DO PAPEL PROTETOR DA TIRA PARA FACILITAR SUA APLICAÇÃO. - ANTIDOBRAS COM SAÍDA LARGA PARA CONEXÃO SEGURA À BOLSA COLETORA DE URINA;  APLICADOR E LINGUETA PLÁSTICA PARA APLICAÇÃO SIMPLES E SEGURA; - TAMANHO 35MM; - PRODUTO ESTÉRIL, DE USO ÚNICO, DESCARTÁ-LO APÓS O USO; - DISPONÍVEL COMO CATETER COM ADESIVO DUPLA FACE SEPARADO PARA AJUSTE INDIVIDUAL. AUTOS: 09000318320198120045, PACIENTE E.B.S.</t>
  </si>
  <si>
    <t>SONDA NASOGASTRICA CURTA   N  14. COMPOSIÇÃO: PVC (CLORETO DE POLIVINILA). - COMPRIMENTO: 40 CM.- TRANSPARENTE, FLEXIVEL E ATÓXICO - VALIDADE 24 MESES.</t>
  </si>
  <si>
    <t>SONDA NASOGASTRICA CURTA   N  20. - COMPOSIÇÃO: PVC  (CLORETO DE POLIVINILA) - COMPRIMENTO:40 CM. - TRANSPARENTE, FLEXIVEL E ATÓXICO - VALIDADE 24 MESES.</t>
  </si>
  <si>
    <t>SONDA NASOGASTRICA CURTA  N  16. - COMPOSIÇÃO: PVC  (CLORETO DE POLIVINILA) - COMPRIMENTO:40 CM. - TRANSPARENTE, FLEXIVEL E ATÓXICO - VALIDADE 24 MESES.</t>
  </si>
  <si>
    <t>SONDA NASOGASTRICA CURTA  N  18. - COMPOSIÇÃO: PVC  (CLORETO DE POLIVINILA) - COMPRIMENTO:40 CM. - TRANSPARENTE, FLEXIVEL E ATÓXICO - VALIDADE 24 MESES.</t>
  </si>
  <si>
    <t>SONDA NASOGASTRICA LONGA   N  14. - COMPOSIÇÃO: PVC  (CLORETO DE POLIVINILA). - COMPRIMENTO:110 CM. - TRANSPARENTE, FLEXIVEL E ATÓXICO - COM TAMPA - VALIDADE 24 MESES.</t>
  </si>
  <si>
    <t>SONDA NASOGASTRICA LONGA   N  16. - COMPOSIÇÃO: PVC  (CLORETO DE POLIVINILA)  - COMPRIMENTO:110 CM. - TRANSPARENTE, FLEXIVEL E ATÓXICO - COM TAMPA - VALIDADE 24 MESES.</t>
  </si>
  <si>
    <t>SONDA NASOGASTRICA LONGA   N  18. - COMPOSIÇÃO: PVC  (CLORETO DE POLIVINILA) - COMPRIMENTO:110 CM. - TRANSPARENTE, FLEXIVEL E ATÓXICO - COM TAMPA - VALIDADE 24 MESES.</t>
  </si>
  <si>
    <t>SONDA NASOGASTRICA LONGA   N  20. - COMPOSIÇÃO: PVC  (CLORETO DE POLIVINILA) - COMPRIMENTO:110 CM. - TRANSPARENTE, FLEXIVEL E ATÓXICO - COM TAMPA. - VALIDADE 24 MESES.</t>
  </si>
  <si>
    <t>LUVA DE PROCEDIMENTO MÉDIA. CLASSIFICAÇÃO DA LUVA DE PROCEDIMENTO:NÃO ESTERIL. COMPOSIÇÃO DA LUVA DE PROCEDIMENTO: EM LATEX, PROPRIEDADE DA LUVA DE PROCEDIMENTO: DESCARTAVEL-DESTRUIR APÓS O USO, PUNHO DA LUVA DE PROCEDIMENTO: LONGA COM ARREMATE, TIPO DA LUVA DE PROCEDIMENTO: AMBIDESTRA, VALIDADE DA LUVA DE PROCEDIMENTO: 3 ANOS DA NOTA FISCAL. CAIXA COM 100 UNIDADES.</t>
  </si>
  <si>
    <r>
      <t>MÁSCARA ANTI GOTÍCULAS TRANSPARENTE DE POLICARBONATO.</t>
    </r>
    <r>
      <rPr>
        <sz val="9"/>
        <color rgb="FF000000"/>
        <rFont val="Arial"/>
        <family val="2"/>
      </rPr>
      <t>. DESCRIÇÃO: MÁSCARA ANTI GOTÍCULAS TRANSPARENTE, COM VISOR FABRICADO EM POLICARBONATO, TAMANHO CERCA DE 24 X 24 CM.</t>
    </r>
  </si>
  <si>
    <t>MÁSCARA DE MICROFIBRA DUPLA FACE 100% POLIÉSTER, COM VIÉS EM POLIÉSTER E ELASTANO. CONFECÇÃO DE MÁSCARA DE TECIDO MICROFIBRA, BRANCO LISO, COM ELÁSTICO</t>
  </si>
  <si>
    <t>ALCOOL LIQUIDO 70% 1 L. ALCOOL 70º INPM. ALCOOL ETILICO E VEICULO. UTILIZADO PARA LIMPEZA PROFISSIONAL NA DESINFECÇÃO DE AMBIENTES.</t>
  </si>
  <si>
    <t>MAT. MÉDICO HOSPITALAR (SONDAS, EPI, HIGIENE E PARENTERAIS</t>
  </si>
  <si>
    <t>SEMENTE, ADUBO E UREIA</t>
  </si>
  <si>
    <t>SEMENTE CERTIFICADA DE MILHETO</t>
  </si>
  <si>
    <t>kG</t>
  </si>
  <si>
    <t>Substituição De Fechadura Completa</t>
  </si>
  <si>
    <t>Substituição De Miolo</t>
  </si>
  <si>
    <t>Cópia de chave sem chip</t>
  </si>
  <si>
    <t>SERVIÇOS DE CHAVEIRO</t>
  </si>
  <si>
    <t>SERVIÇO DE LAVAGEM</t>
  </si>
  <si>
    <t>CAMISETAS</t>
  </si>
  <si>
    <t>Serviço de retirada de calhas, rufos ou condutores existentes nos casos de substituição.</t>
  </si>
  <si>
    <t>Rufos em chapa galvanizada N° 26 com acessórios de fixação. Contemplando vedação e demais itens necessários à conclusão de serviço.</t>
  </si>
  <si>
    <t>Forro de PVC na cor branca 8 mm X 20cm de largura, com todo material e acessórios na instalação com acabamento e moldura e estrutura em metal galvanizado</t>
  </si>
  <si>
    <t>VIDRO COMUM VIDRO 4MM, CANELADO, INCOLOR, INCLUIDA INSTALAÇÃO</t>
  </si>
  <si>
    <t>VIDRO 6MM, TEMPERADO, LISO FUME, INCLUIDA A INSTALAÇÃO</t>
  </si>
  <si>
    <t>VIDRO 10MM, TEMPERADO, LISO, FUME, INCLUIDA A INSTALAÇÃO (PORTAS)</t>
  </si>
  <si>
    <t>VIDRO TEMPERADO 4MM, TRANSPARENTE INCOLOR, INCLUÍDA INSTALAÇÃO</t>
  </si>
  <si>
    <t>VIDRO CANELADO COMUN 4MM INCOLOR, INCLUISA INSTLAÇÃO</t>
  </si>
  <si>
    <t>VIDRO LISO 08 MM TEMPERADO, INCOLOR, INCLUSO A INSTALAÇÃO (PORTAS)</t>
  </si>
  <si>
    <t>VIDRO PONTILHADO 4MM COMUM, INCOLOR, INCLUSO A INSTALAÇÃO</t>
  </si>
  <si>
    <t>VIDROS</t>
  </si>
  <si>
    <t>FORROS</t>
  </si>
  <si>
    <t>CALHAS E RUFOS</t>
  </si>
  <si>
    <t>GÁS A GRANEL</t>
  </si>
  <si>
    <t>DESINFETANTE PARA BANHEIRO 2 LITROS - DESODORIZANTE DE USO GERAL, FRAGÂNCIA FLORAL OU LAVANDA, COM AÇÃO GERMICIDA, EMBALAGEM 02 LITROS, com dados do fabricante, data de fabricação e prazo de validada de mínima de 5 meses</t>
  </si>
  <si>
    <t xml:space="preserve">AR CONDICIONADO </t>
  </si>
  <si>
    <t>QUANT</t>
  </si>
  <si>
    <t xml:space="preserve">NOBREAK POTÊNCIA: 7,5KVA / 7500VA Potência: 7,5KVA / 7500VA Fator de potência: 1; Baterias internas inclusas; Tensão de Entrada • Tensão de entrada nominal: 220V/230V/240V • Configuração: Monofásico ou Bifásico • Faixa de operação da tensão de entrada: -25% +20% • Fator de potência = 0.97• Frequência: 40Hz ~70Hz • Conexão de entrada: conectores; Tensão de Saída • Tensão de saída: 220V. Opcional: (110V / 115V / 120V / 127V ou 110V +110V) • Configuração: Monofásico ou Bifásico ou Center Tap • Regulação estática: ±1% • Frequência: 60Hz ±0,1% • Tempo de transferência zero • Fator de potência: 1 • Distorção harmônica (THD): &lt;2,5% (carga linear) • Fator de Crista: 3:1 • Sobrecarga: 110%, 10 minutos transfere para By-Pass 130%, 1 minuto transfere para By-Pass; 150%, 30s transfere para By-Pass e desliga após 1 minuto • Conexão de saída: através de conectores; Baterias; • Tensão do banco de baterias: 192Vdc (Baterias internas inclusas); • Tempo de recarga das baterias de 8 a 10 horas; • Gerenciamento inteligente das baterias; • Substituição das baterias sem desligamento do sistema• Autonomia expansível através de gabinete externo compatível, com conector tipo engate rápido; Proteções ;• Contra sobtensão e sobre tensão da rede elétrica • Contra sobreaquecimento• Contra sobrecarga Contra descarga total das baterias:• Contra distorção harmônica da rede elétrica • Contra Curto-Circuito  Especificações Mecânicas Gabinete em estrutura metálica de alta resistência com tratamento térmico anticorrosivo (projetados para montagem em torre) • Pintura em epóxi de alta resistência  Composto por painéis removíveis superior e laterais (para manutenção) • Composto de rodízios de movimentação Ventilação forçada controlada• Grau de IP-20 adequado para instalações abrigadas• Placas com sistema (Plug-in) Conectores na parte posterior, com acesso a ligações inferior e traseiro. Especificações Físicas  Temperatura: Ambiente de operação: 0º a 40ºC Ambiente de armazenamento: -3 a 65ºC Recomendada: 20º a 30ºC• Umidade:0 a 90% sem condensação Recomendada: 45 a 55%• Nível de ruído:40dB a 65dB 1 metro de distância Eficiência• Modo Normal: 88.0%• Modo ECO: 93.0%• Modo Bateria: 87.0% Opcionais• Software de comunicação SNMP Carregador de maior corrente• Contato Seco• Paralelo Redundante </t>
  </si>
  <si>
    <t>ANTI SEPTICO BUCAL 300 ML</t>
  </si>
  <si>
    <t>APARELHO DE BARBEAR C/ 2UN</t>
  </si>
  <si>
    <t>BOBINA PLÁSTICA P ALIMENTOS 45 X 35 CM</t>
  </si>
  <si>
    <t>BOBINA PLASTICA PICOTADA PARA ALIMENTOS 35X24</t>
  </si>
  <si>
    <t>BOBINA PLÁSTICA P ALIMENTOS 40 X 60 CM</t>
  </si>
  <si>
    <t>BOBINA PLASTICA PARA ALIMENTOS 42X29</t>
  </si>
  <si>
    <t>FILME DE PVC TRANSPARENTE  ROLO C/300MT</t>
  </si>
  <si>
    <t>FOLHA DE ALUMINIO 30X100 MT</t>
  </si>
  <si>
    <t>PENTE DE CABELO TAMANHO MEDIO</t>
  </si>
  <si>
    <t>SACO PLASTICO TRANSPARENTE VIRGEM TAMANHO 30X 40 X 0.13 PCT C 100 UN</t>
  </si>
  <si>
    <t>BORRIFADOR DE AGUA E SOLUÇÕES 500 ML</t>
  </si>
  <si>
    <t>GUARDANAPO DE PAPEL 23 X 23 CM EM FIBRA 100% NATURAIS NA COR BRANCA PCT C/ 50 UND</t>
  </si>
  <si>
    <t>FIO DENTAL EXTRA FINO 100 MT</t>
  </si>
  <si>
    <t>PRENDEDOR DE ROUPAS C/ 12 UNIDADES.</t>
  </si>
  <si>
    <t>BOBINA PLASTICA PICOTADA PARA ALIMENTOS 45X35</t>
  </si>
  <si>
    <t>BOBINA PLÁSTICA P ALIMENTOS 42 X 29CM</t>
  </si>
  <si>
    <t>ABSORVENTE HIGIENICO FEMININO SEM ABAS PACOTE 8 Und ABSORVENTE, higiênico, descartável, com abas, 03 (três) linhas adesivas, tamanho normal. Embalagem em pacote contendo 08 (oito) unidades. O produto deverá estar acondicionado em embalagem contendo as seguintes informações, impressas exclusivamente pelo fabricante: nome/CNPJ do fabricante, nome do produto, data de fabricação, número do lote, composição, endereço e telefone de contato, devendo atender a(s) Portaria(s) vigente(s) do Ministério da Saúde e norma(s) da ANVISA. Na data da entrega, o prazo de validade, não deverá ter sido ultrapassado na sua metade, tomando-se como referência a data de fabricação ou lote impresso na embalagem.</t>
  </si>
  <si>
    <t>CORDA PARA VARAL DE ACO REVESTIDA DE PVC- EMBALAGEM 20 MTS</t>
  </si>
  <si>
    <t>DESODORANTE ROLLON 50 ML desodorante antitranspirante rollon-perfume de longa duração embalagem original de fabrica e registro no ministerio da saude fragrancia suave para uso masculino e feminino embalagem 50 ml</t>
  </si>
  <si>
    <t>SACO PLASTICO  40 X 60 Rolo de sacos plásticos, separados por picote e produzidos em polietileno, nas medidas de 40cm x 60cm. Ideal para uso doméstico e uso comercial. Bobina com 500 unidades.</t>
  </si>
  <si>
    <t>SACO PLÁSTICO LEITOSO HOT DOG REFORÇADO Saco plástico leitoso hot dog reforçado 20x10 cm Saco fosco Micra 0,8 reforçado Conteúdo da embalagem: 100 unidades de sacos</t>
  </si>
  <si>
    <t>ABSORVENTE HIGIÊNICO FEMININO COM ABAS PACOTE COM 08 UND ABSORVENTE, higiênico, descartável, com abas, 03 (três) linhas adesivas, tamanho normal. Embalagem em pacote contendo 08 (oito) unidades. O produto deverá estar acondicionado em embalagem contendo as seguintes informações, impressas exclusivamente pelo fabricante: nome/CNPJ do fabricante, nome do produto, data de fabricação, número do lote, composição, endereço e telefone de contato, devendo atender a(s) Portaria(s) vigente(s) do Ministério da Saúde e norma(s) da ANVISA. Na data da entrega, o prazo de validade, não deverá ter sido ultrapassado na sua metade, tomando-se como referência a data de fabricação ou lote impresso na embalagem.</t>
  </si>
  <si>
    <t>FOGÃO INDUSTRIAL 4 BOCAS, 2 BOCAS DUPLAS E 2 DUAS BOCAS SIMPLES: Queimadores fundidos em alta temperatura, atingindo assim alto padrão de dureza grelha 30x30 reforçada. Queimadores duplos com consumo de 450gr/hora, queimadores simples com consumo de 250gr/hora.  Registro regulador de gás quadro monobloco estampado em uma só chapa, evitando assim soldas e rebarba.  Perfil 5cm capacidade do forno: 66 litros Medida aproximada interna do forno: 48 x 47 x 29 cm Medida aproximada do Fogão: 73x81x80 cm.</t>
  </si>
  <si>
    <t>SMART TV 50 POLEGADAS Televisor, tamanho tela: 50 pol, voltagem: bivolt v, características adicionais: SMART TV, FULL HD, entradas HDMI, USB, conversor di, tipo tela: LED, acessórios: controle remoto</t>
  </si>
  <si>
    <t>TELEVISOR LED 42 HDTV   HDMI Processador Core 2 Quad. Consumo (KW/h)68 Recursos de Áudio Sistema de Som: 2.0 Ch. Potência: 10W RMS. Virtual Surround Plus. Estéreo/SAP Tipo de TV SMART TV Tecnologia da Tela LED Polegadas 42" Monitor Full HD Taxa de Atualização 60Hz Taxa de Atualização com Tecnologia 60Hz Quantidade de entradas USB 2 Local das entradas USB2 entradas traseiras Recursos de Vídeos DTV – Conversor Digital Integrado. Color Master Engine. Resolução: HD (1366 x 768). Formato da tela: 16:9. Painel IPS: Não. Frequência do painel: 60Hz HDMI 3 Local das entradas HDMI 3 entradas laterais Conversor Digital Integrado Sim PIP (Picture in Picture) Não Timer On/Off Sim Sleep Timer Sim Closed Caption Sim Potência do Áudio (RMS) 10 Wi-Fi integrado Cor Preto. Base e parafusos de fixação. Cabo de força (Padrão ABNT). Organizador de Cabos. Manual do Usuário. Controle remoto. Pilhas AAA Garantia do Fornecedor12 Meses</t>
  </si>
  <si>
    <t>TV LED 32 POLEGADAS Tamanho da Tela 32 Polegadas Tipo LED Smart TV (Conexão a Internet) Não 3D Não Wi-Fi Integrado Não Cor Preta Resolução 1,366 x 768 (HD) HDTV Sim Full HD Não Ultra HD/4K Não Conversor Digital Sim Conexão HDMI 2 (Qtd) Entrada PC Não Taxa de Atualização 60 Hz Frequência de Tela 60Hz / 240Hz BMR Controle Remoto Sim Timer Sim Consumo de Energia 58 (Kw/h) - Em uso Alimentação Bivolt Voltagem | Tensão AC 110 - 220V, 50/60 Hz Entradas frontais e laterais 2HDMI (traseiro) ; 2 entradas Recurso Suporte (ARC) ; 1 USB; 1 Entrada de Vídeo Componente compartilhada com Composto; 2 Entrada Vídeo Composto; 1 Saída de Áudio Digital (Optico); 1 Saída de Áudio Analógica Altura (sem Base) 43,7 cm Largura (sem Base) 73,3 cm Profundidade (sem Base) 7 cm Altura 47.6 cm Largura 73.3 cm comprimento 17.9 cm Dimensões aproximadas da embalagem (AxLxC) 51.5x96.2x12.1 cm Peso 6 kg Garantia 12 meses</t>
  </si>
  <si>
    <t>FOGAO INDUSTRIAL COM 03 QUEIMADORES Material de Fabricação: Aço carbono com pintura eletrostática. Medidas do produto: Profundidade: 50 cm, Comprimento: 77 cm, Altura: 80 cm, Informações Técnicas: Perfil: 6,5 cm; Queimadores fabricados em ferro fundido com alta padrão de dureza; 2 - Queimadores duplos com consumo de 600gr/h; Quadro sem emendas; Grelhas fabricadas em ferro fundido com alto padrão de dureza. Registros de alta qualidade; Bandejas coletoras de gordura; Consumo(GLP): 1.200 gr/h</t>
  </si>
  <si>
    <t>FOGAO INDUSTRIAL DE 8 BOCAS   40 X 40 BOCAS MISTAS Características: - Grelha e queimadores em ferro fundido reforçado. - 4 Queimadores duplos de alta pressão. - Gambiarra de 1" cromada. - Registros tipo borboleta. - Bandeja aparadora - Mesa monobloco sem soldas. Grelhas com cantos arredondados -O produto vem de fábrica regulado para gás GLP em baixa pressão- Também pode ser regulado para utilização com Gás Natural. - Grades de 30x30 ou 50x50cm - Pode ser produzido em aço inox -Regulação para gás GLP em alta pressão. Dimensões: - Comprimento: 191 cm - Largura: 108 cm - Altura: 80 cm - Peso: 103 kg</t>
  </si>
  <si>
    <t>FRALDA INFANTIL TAMANHO XG.AS FRALDAS INFANTIS DEVEM CONTER AS SEGUINTES ESPECIFICAÇÕES MÍNIMAS: ALTO PODER DE ABSORÇÃO, COM ALTA CONCENTRAÇÃO DE GEL; FORMATO ANATÔMICO; BARREIRAS PROTETORAS E ELÁSTICOS QUE AUXILIAM NO CONTROLE DO VAZAMENTO; -FITAS REAJUSTÁVEIS; -PRODUTO HIPOALERGÊNICO; -SEM PERFUME. -VALIDADE MÍNIMA DE 6 MESES APÓS A ENTREGA.-COMPOSIÇÃO: POLPA DE CELULOSE, POLÍMERO SUPERABSORVENTE, FILME DE POLIETILENO, FIBRAS DE POLIPROPILENO, ADESIVOS TERMOPLÁSTICOS, FIOS DE ELÁSTICOS, FITAS ADESIVAS REAJUSTÁVEIS.</t>
  </si>
  <si>
    <t>FRALDA INFANTIL TAMANHO XXG. AS FRALDAS INFANTIS DEVEM CONTER AS SEGUINTES ESPECIFICAÇÕES MÍNIMAS: -ALTO PODER DE ABSORÇÃO, COM ALTA CONCENTRAÇÃO DE GEL; FORMATO ANATÔMICO; -BARREIRAS PROTETORAS E ELÁSTICOS QUE AUXILIAM NO CONTROLE DO VAZAMENTO; -FITAS REAJUSTÁVEIS; -PRODUTO HIPOALERGÊNICO;-SEM PERFUME.-VALIDADE MÍNIMA DE 6 MESES APÓS A ENTREGA. -COMPOSIÇÃO: POLPA DE CELULOSE, POLÍMERO SUPERABSORVENTE, FILME DE POLIETILENO,  FIBRAS DE POLIPROPILENO, ADESIVOS TERMOPLÁSTICOS, FIOS DE ELÁSTICOS, FITAS ADESIVAS REAJUSTÁVEIS.</t>
  </si>
  <si>
    <t>FRALDA GERIATRICA TAMANHO P ADULTO. PESO ATÉ 40KG, EM SUA COMPOSIÇÃO DEVE POSSUIR: FILME DE POLIPROPILENO, FIBRAS DE CELULOSE, FILME DE POLIETILENO E ELÁSTICO, PAPEL ABSORVENTE, POLÍMEROS SUPERABSORVENTES E TERMOPLÁSTICOS. OS COMPONENTES DEVEM SER ATÓXICOS, NÃO PROPENSOS A CAUSAR IRRITAÇÃO EM CONTATO COM A PELE, COM FITAS POSICIONÁVEIS.</t>
  </si>
  <si>
    <t>FRALDA GERIATRICA TAMANHO M ADULTO. PESO ADE 40 ATÉ 70KG CINTURA DE 74CM À 121CM EM SUA COMPOSIÇÃO DEVE POSSUIR: FILME DE POLIPROPILENO, FIBRAS DE CELULOSE, FILME DE POLIETILENO E ELÁSTICO, PAPEL ABSORVENTE, POLÍMEROS SUPERABSORVENTES, FIOS DE ELASTANO, ADESIVOS TERMOPLÁSTICOS E FRAGRÂNCIA. OS COMPONENTES DEVEM SER ATÓXICOS, NÃO PROPENSOS A CAUSAR IRRITAÇÃO EM CONTATO COM A PELE, POSSUIR ALOE VERA, NEUTRALIZADOR DE ODOR COM FECHAMENTOS AJUSTÁVEIS (UMA OU DUAS FITAS POSICIONÁVEIS) NÚCLEO DUPLO COM RÁPIDA ABSORÇÃO, INDICADOR DE UMIDADE MANTENDO A PELE SECA E SAUDÁVEL.</t>
  </si>
  <si>
    <t>FRALDA GERIATRICA TAMANHO EXG ADULTO. PESO ACIMA DE 120KG CINTURA 160 CM EM SUA COMPOSIÇÃO DEVE POSSUIR: FILME DE POLIPROPILENO, FIBRAS DE CELULOSE, FILME DE POLIETILENO E ELÁSTICO, PAPEL ABSORVENTE, POLÍMEROS SUPERABSORVENTES, FIOS DE ELASTANO, ADESIVOS TERMOPLÁSTICOS E FRAGRÂNCIA. OS COMPONENTES DEVEM SER ATÓXICOS, NÃO PROPENSOS A CAUSAR IRRITAÇÃO EM CONTATO COM A PELE, POSSUIR ALOE VERA, NEUTRALIZADOR DE ODOR COM FECHAMENTOS AJUSTÁVEIS (UMA OU DUAS FITAS POSICIONÁVEIS) NÚCLEO DUPLO COM RÁPIDA ABSORÇÃO, INDICADOR DE UMIDADE MANTENDO A PELE SECA E SAUDÁVEL. -FITAS REAJUSTÁVEIS; -PRODUTO HIPOALERGÊNICO; - SEM PERFUME. -VALIDADE MÍNIMA DE 6 MESES APÓS A ENTREGA. - COMPOSIÇÃO: POLPA DE CELULOSE, POLÍMERO SUPERABSORVENTE, FILME DE POLIETILENO, FIBRAS DE POLIPROPILENO, ADESIVOS TERMOPLÁSTICOS, FIOS DE ELÁSTICOS, FITAS ADESIVAS REAJUSTÁVEIS.</t>
  </si>
  <si>
    <t>FRALDA GERIATRICA TAMANHO G ADULTO. PESO DE 70KG A 90 KG- CINTURA DE 93CM A 143CM- EM SUA COMPOSIÇÃO DEVE POSSUIR: FILME DE POLIPROPILENO, FIBRAS DE CELULOSE, FILME DE POLIETILENO E ELÁSTICO, PAPEL ABSORVENTE, POLÍMEROS SUPERABSORVENTES, FIOS DE ELASTANO, ADESIVOS TERMOPLÁSTICOS E FRAGRÂNCIA. OS COMPONENTES DEVEM SER ATÓXICOS, NÃO PROPENSOS A CAUSAR IRRITAÇÃO EM CONTATO COM A PELE, POSSUIR ALOE VERA, NEUTRALIZADOR DE ODOR COM FECHAMENTOS AJUSTÁVEIS (UMA OU DUAS FITAS POSICIONÁVEIS) NÚCLEO DUPLO COM RÁPIDA ABSORÇÃO, INDICADOR DE UMIDADE MANTENDO A PELE SECA E SAUDÁVEL.</t>
  </si>
  <si>
    <t>FRALDA GERIATRICA TAMANHO EG ADULTO.  PESO ACIMA DE 90KG CINTURA DE 120CM À 154CM EM SUA COMPOSIÇÃO DEVE POSSUIR: FILME DE POLIPROPILENO, FIBRAS DE CELULOSE, FILME DE POLIETILENO E ELÁSTICO, PAPEL ABSORVENTE, POLÍMEROS SUPERABSORVENTES, FIOS DE ELASTANO, ADESIVOS TERMOPLÁSTICOS E FRAGRÂNCIA. OS COMPONENTES DEVEM SER ATÓXICOS, NÃO PROPENSOS A CAUSAR IRRITAÇÃO EM CONTATO COM A PELE, POSSUIR ALOE VERA, NEUTRALIZADOR DE ODOR COM FECHAMENTOS AJUSTÁVEIS (UMA OU DUAS FITAS POSICIONÁVEIS) NÚCLEO DUPLO COM RÁPIDA ABSORÇÃO, INDICADOR DE UMIDADE MANTENDO A PELE SECA E SAUDÁVEL.</t>
  </si>
  <si>
    <t>VLR.UNIT</t>
  </si>
  <si>
    <t>VLR TOTAL</t>
  </si>
  <si>
    <t>BOTIJAO DE GAS P13 KG RECARGA</t>
  </si>
  <si>
    <t>BOTIJAO DE GAS P45 KG RECARGA</t>
  </si>
  <si>
    <t>BOTIJAO DE GAS 13 KG VASILHAME</t>
  </si>
  <si>
    <t>BOTIJAO DE GAS 45 KG VASILHAME</t>
  </si>
  <si>
    <t>Valor unit.</t>
  </si>
  <si>
    <t>ABACAXI tipo pérola, de primeira qualidade, in natura, tamanho e coloração uniforme, peso médio de 1,5 kg,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</si>
  <si>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ABOBRINHA TIPO BRASILEIRA, de primeira qualidade, in natura, verde, tamanho e coloração uniforme, polpa firme. Livre de sujidades, parasitas, larvas, mofos e resíduos de fertilizantes. Deverá estar em perfeito estado para consumo, sem defeitos graves como podridão, amassado, murcho, deformado, descolorado, queimado do sol ou por refrigeração, com manchas ou rachaduras, injúrias por pragas ou doenças. O produto deve ser acondicionado em embalagem apropriada</t>
  </si>
  <si>
    <t>ALFACE LISO, Maço Cor verde escura, sem folhas murchas ou machucadas, folhas integras, pés grandes, Peso aprox. 56KG C/Pedestal, Dimensões (AxCxL): 1445x600x845.</t>
  </si>
  <si>
    <t>AMENDOIM CRU, vermelho, tipo1, limpo, isento de sujidades, parasitas e larvas, embalagem plástica de 500g, contendo identificação do produto, marca do AMENDOIM CRU, vermelho, tipo1, limpo, isento de sujidades, parasitas e larvas, embalagem plástica de 500g, contendo identificação do produto, marca do fabricante, prazo de validade e peso líquido. O produto deverá apresentar validade mínima de 06 (seis) meses a partir da data de entrega na unidade requisitante.</t>
  </si>
  <si>
    <t>BANANA NANICA, de primeira qualidade, in natura,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</si>
  <si>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BATATA DOCE Tamanho médio, com cor e cheiro característicos, casca integra, sem rachadura, sinais de apodrecimento ou sujidades.</t>
  </si>
  <si>
    <t>CEBOLA NACIONAL, de primeira qualidade, in natura, casca protetora, apresentando grau de maturação, tal que lhe permita suportar a manipulação, o transporte e a conservação em condições adequadas para o consumo, com ausência de brotos, sujidades, parasitas e larvas, Peso e tamanho padrão médio</t>
  </si>
  <si>
    <t>CEBOLINHA – MAÇO 500G, de primeira qualidade, in natura,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</si>
  <si>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CENOURA, de primeira qualidade, in natura, tamanho médio,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</si>
  <si>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CHUCHU de primeira qualidade, in natura, tamanho médio,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 do em embalagem apropriada.</t>
  </si>
  <si>
    <t>MANDIOCA DESCASCADA PICADA CONGELADA Adequada para cozimento e consumo, sem sujidades ou sinais de apodrecimento.</t>
  </si>
  <si>
    <t>MARACUJA MADURO Com cor e cheiro característicos, tamanho médio, sem sinais de apodrecimento.</t>
  </si>
  <si>
    <t>PIMENTÃO AMARELO Cor Amarelo, próprio para consumo, sem sujidades, partes murchas, amareladas ou ressecadas.</t>
  </si>
  <si>
    <t>PIMENTÃO VERDE Cor Verde Escura, próprio para consumo, sem sujidades, partes murchas, amareladas ou ressecadas.</t>
  </si>
  <si>
    <t>PIMENTÃO VERMELHO Cor vermelha, próprio para consumo, sem sujidades, partes murchas, amareladas ou ressecadas.</t>
  </si>
  <si>
    <t>UVA RUBY Com cor e cheiro característicos, tamanho médio, sem sinais de apodrecimento</t>
  </si>
  <si>
    <t>VAGEM, verde, de primeira qualidade, in natura, tamanho e coloração uniforme, polpa firme, livre de sujidades, parasitas, larvas, mofos e resíduos de fertilizantes.</t>
  </si>
  <si>
    <t>Maço</t>
  </si>
  <si>
    <t>Pct</t>
  </si>
  <si>
    <t>Dz</t>
  </si>
  <si>
    <t>V.Unitario</t>
  </si>
  <si>
    <t>V.  Total</t>
  </si>
  <si>
    <t>SERVIÇOS DE HOTELARIA – Hospedagem em apartamento na categoria STANDARD TIPO DUPLO. No valor da hospedagem deverá estar incluso a alimentação (café da manhã), atendidos os requisitos a seguir. Pernoite com café da manhã padrão fornecidos aos hóspedes do hotel. O hotel deverá disponibilizar apartamentos obedecendo a solicitação quanto a categoria e tipo (duplo) contendo, no mínimo, as seguintes especificações. Cama de solteiro ou casal, com roupas de cama e cobertas; ar condicionado; TV convencional; banheiro privativo, boa iluminação e ventilação adequada. Os serviços a serem contratados referem-se, exclusivamente, a hospedagem e alimentação (café da manhã), estando afastadas da responsabilidade da Contratante aquelas referentes a utilização de outros serviços por ventura oferecido, tais como: bar, lavanderias, frigobar, internet, etc.</t>
  </si>
  <si>
    <t>SERVIÇOS DE HOTELARIA – Hospedagem em apartamento na categoria STANDARD TIPO SINGLE. No valor da hospedagem deverá estar incluso a alimentação (café da manhã), atendidos os requisitos a seguir: Pernoite com café da manhã padrão fornecidos aos hóspedes do hotel. O hotel deverá disponibilizar apartamentos obedecendo a solicitação quanto a categoria e tipo (single) contendo, no mínimo, as seguintes especificações: cama de solteiro ou casal, com roupas de cama e cobertas; ar condicionado; TV convencional; banheiro privativo, boa iluminação e ventilação adequada. Os serviços a serem contratados referem-se, exclusivamente, a hospedagem e alimentação (café da manhã), estando afastadas da responsabilidade da Contratante aquelas referentes a utilização de outros serviços por ventura oferecido, tais como: bar, lavanderias, frigobar, internet, etc.</t>
  </si>
  <si>
    <t>Diaria</t>
  </si>
  <si>
    <t>Viga 4.5m de 25 x 30 cm – Angico, Peroba, Faveiro, Cambaru, Itauba, Garapeira, Champanhe</t>
  </si>
  <si>
    <t>Viga 5m de 25 x 30 cm – Angico, Peroba, Faveiro, Cambaru, Itauba, Garapeira, Champanhe</t>
  </si>
  <si>
    <t>Tubos de Concreto (manilhas), sem ferragens, de 0,40 cm de diâmetro x 1,00 m de comprimento</t>
  </si>
  <si>
    <t>Tubos de Concreto (manilhas), com ferragens, de 0,60 de cm de diâmetro x 1,00 m de comprimento</t>
  </si>
  <si>
    <t>Tubos de Concreto (manilhas), com ferragens, de 0,80 de cm de diâmetro x 1,00 m de comprimento</t>
  </si>
  <si>
    <t>CARGA DE GAS AR CONDICIONADO 9000BTUS</t>
  </si>
  <si>
    <t>DESINSTALAÇÃO DE AR CONDICIONADO 9000 BTUS</t>
  </si>
  <si>
    <t>INSTALAÇÃO DE AR CONDICIONADO 7000BTUS</t>
  </si>
  <si>
    <t>INSTALAÇÃO DE AR CONDICIONADO 9000BTUS</t>
  </si>
  <si>
    <t>LIMPEZA DE AR CONDICIONADO 12000 BTUS</t>
  </si>
  <si>
    <t>LIMPEZA DE AR CONDICIONADO 7000BTUS</t>
  </si>
  <si>
    <t>LIMPEZA DE AR CONDICIONADO 9000BTUS</t>
  </si>
  <si>
    <t>DESINSTALAÇÃO DE AR CONDICIONADO 12000 BTUS</t>
  </si>
  <si>
    <t>DESINSTALAÇÃO DE AR CONDICIONADO 18000 BTUS</t>
  </si>
  <si>
    <t>DESINSTALAÇÃO DE AR CONDICIONADO 24000 BTUS</t>
  </si>
  <si>
    <t>DESINSTALAÇÃO DE AR CONDICIONADO 30000 BTUS</t>
  </si>
  <si>
    <t>DESINSTALAÇÃO DE AR CONDICIONADO 48000 BTUS</t>
  </si>
  <si>
    <t>INSTALAÇÃO DE AR CONDICIONADO 12000BTUS</t>
  </si>
  <si>
    <t>INSTALAÇÃO DE AR CONDICIONADO 18000BTUS</t>
  </si>
  <si>
    <t>INSTALAÇÃO DE AR CONDICIONADO 24000</t>
  </si>
  <si>
    <t>INSTALAÇÃO DE AR CONDICIONADO 30000 BTUS</t>
  </si>
  <si>
    <t>INSTALAÇÃO DE AR CONDICIONADO 48000 BTUS</t>
  </si>
  <si>
    <t>LIMPEZA DE AR CONDICIONADO 18000 BTUS</t>
  </si>
  <si>
    <t>LIMPEZA DE AR CONDICIONADO 24000 BTUS</t>
  </si>
  <si>
    <t>LIMPEZA AR CONDICIONADO 30000 BTUS</t>
  </si>
  <si>
    <t>LIMPEZA DE AR CONDICIONADO 48000 BTUS</t>
  </si>
  <si>
    <t>LIMPEZA DE AR CONDICIONADO 60000 BTUS</t>
  </si>
  <si>
    <t>APARADOR DE CHUTE+MANOPLA DE SOCO PARA TREINO DE MUAY THAI; Fabricado em Poliuretano (PU) e Nylon trançado. Enchimento interno com espuma D45, mais duas placas de EVA de 15 mm; Fechamento em zíper. Apoio para antebraços e pulsos com fechamento em velcro. Medida aproximada do produto: 0,40x 0,20x 0,10. Manopla De Soco Para Treino Muay Thai Fabricada em - Poliuretano (PU). Enchimento interno com duas placas de EVA 20 mm. Palmos estilo côncava característica que permite melhor ajuste das mãos ao produto. Medida aproximada do produto: largura 0,20 cm X altura 0,25 cm X espessura 0,05 cm</t>
  </si>
  <si>
    <t>BARREIRA PARA ATLETISMO fabricada em aço, com regulagem de alturas oficiais de 0,762 a 1,067 m com pinos retrateis de segurança e contra peso embutido, com peso total não inferior a 10 kg, largura de 1,18 a 1,2 m.</t>
  </si>
  <si>
    <t>BARREIRA TREINO; Altura: Ajustável de 44 a 60cm. Largura: 65 cm. Comprimento dos pés (Base de apoio): 29 cm. Material: PVC</t>
  </si>
  <si>
    <t>CAMARA DE AR MEDIDAS 700X35/43C; Medidas 700X35/43C; Válvula Presta de 48 mm; Borracha Butyl; Emenda invisível. Peso: 0,14 kg</t>
  </si>
  <si>
    <t>CAMARA DE AR 29X1.9/2.3 F/V Borracha butyl  - Emenda invisível mais elasticidade e espessura uniforme; - Maior resistência a impacto e aderência a remendo quente ou frio e ainda mais leve; - Válvula Presta 48mm (bico fino).</t>
  </si>
  <si>
    <t>CONE TIPO CHAPÉU CHINES DE POLIETILENO- MEDINDO 14.6X22.3 (LXA</t>
  </si>
  <si>
    <t>DARDO PARA ATLETISMO BAMBU - Dardo para atletismo, pesando aproximadamente 800g corpo em bambu, cabeça de ferro (pintado), empunhadura fabricada em corda de algodão</t>
  </si>
  <si>
    <t xml:space="preserve"> DARDO PARA ATLETISMO Pesando aproximadamente 700g, medindo aproximadamente 2,33m, empunhadura com 33mm de diâmetro e comprimento de 150mm, cabeça de 290mm de comprimento, corpo em alumínio com cabeça em aço galvanizado. Empunhadura em corda de algodão. Pintura eletrostática a pó.</t>
  </si>
  <si>
    <t>DISCO DE ATLETISMO 1,50 KG Oficial construído em aço e ABS pesando 1,50 kg e com 65% de peso nas bordas. Indicado para competições e treinamentos. Centro e bordas de aço galvanizado, pratos de plástico ABS de alta resistência reforçados com fibra de vidro. Disco desenvolvido para lançadores iniciantes, possui também superfície áspera que melhora o Grip.</t>
  </si>
  <si>
    <t>DISCO DE ATLETISMO 1,75 KG Oficial construído em aço e ABS pesando 1,75 kg e com 65% de peso nas bordas. Indicado para competições e treinamentos. Centro e bordas de aço galvanizado, pratos de plástico ABS de alta resistência reforçados com fibra de vidro. Disco desenvolvido para lançadores iniciantes, possui também superfície áspera que melhora o Grip.</t>
  </si>
  <si>
    <t>ESTACA DE AGILIDADE Estaca de agilidade 1,60 metros de altura e produzida em polietileno e PVC rígido, resultando em resistência e durabilidade.  Haste desmontável em duas partes e a base também removível, para facilitar seu transporte para quadras, gramados e outros locais de treino.</t>
  </si>
  <si>
    <t>FITA DE MARCAÇÃO DE VOLEI DE PRAIA- material PVC, dimensões 8x16 mts, 4 peças 4 fixadores de ferro</t>
  </si>
  <si>
    <t>KIT COM TRUCK INICIANTE, RODA INICIANTE PARAFUSO DE BASE O truck GPS iniciante é feito em liga de alumínio para uma leveza maior e resistência. A roda fabricada com poliuretano injetado que proporciona boa velocidade em diversos tipos de solo, como madeira ou concreto, recomendada para crianças e iniciantes. Modelo Iniciante Dureza: 95A kit 8 rolamentos Abec de alta qualidade com acabamento exclusivo, lubrificado e vedado. Indicado para todas as modalidades. Parafuso de base 3/8 fabricados em aço de ótima qualidade tendo assim uma menor probabilidade de espanamento, porcas auto-travante garantindo uma melhor fixação. Acompanha 8 parafusos+8porcas (3/8em polegadas) +chave alen, parafuso feito em alumínio de alta Resistência, 6parafusos pretos e 2 parafusos coloridos para marcação da base</t>
  </si>
  <si>
    <t>KIT PEÇAS SKATE PROFISSIONAL O truck feito em liga de alumínio para uma maior leveza e resistência também No tamanho 139mm para quem usa shapes 7.80 8.0 8.1 rolamentos, lixa Emborrachada acompanha 8 parafusos + 8 porcas (3/8 em polegadas) + chaves alen-parafuso feito em aluminio de alta resistência- 6 parafusos pretos e 2 parafusos coloridos para marcação de base.</t>
  </si>
  <si>
    <t>PESO DE ATLETISMO DE AÇO 4,00KG Acabamento rígido de aço galvanizado e pintado. Núcleo de chumbo</t>
  </si>
  <si>
    <t>PESO DE ATLETISMO DE AÇO 5,00KG acabamento rígido de aço galvanizado e pintado. Núcleo de chumbo</t>
  </si>
  <si>
    <t>PESO DE ATLETISMO DE AÇO 6,00KG acabamento rígido de aço galvanizado e pintado. Núcleo de chumbo</t>
  </si>
  <si>
    <t>PESO DE ATLETISMO PARA ARREMESSO DE AÇO 2,00KG Acabamento rígido de aço galvanizado e pintado. Núcleo de chumbo.</t>
  </si>
  <si>
    <t>PESO DE ATLETISMO PARA ARREMESSO DE AÇO 3,00KG Acabamento rígido de aço galvanizado e pintado. Núcleo de chumbo</t>
  </si>
  <si>
    <t>PLACAR MANUAL DE MESA - estojo de PVC até o número 31 medindo 38x22 cm para modalidade de futsal e vôlei.</t>
  </si>
  <si>
    <t>PNEU ARO 29X2.10 - Detalhes do Pneu 29x2. Medida: 29 x 2.10 Max Psi: 28_45 PSI Peso: 980 gramas aproximadamente; Cor: Preto; Material: Borracha com arame; Modalidade: MTB.</t>
  </si>
  <si>
    <t>PNEU ARO 700 Material: Borracha e arame medidas: 700x38 calibragem: 50-75 psi peso aproximado: 660 gramas</t>
  </si>
  <si>
    <t>PRATOS DEMARCATÓRIOS DE POLIETILENO- medindo 4 cm de altura e 19 cm de diâmetro da base</t>
  </si>
  <si>
    <t>SACO DE PANCADA ADULT Tamanho: 90x90 Fabricado em PU de alta resistência. Saco com 04 pontas de apoio. Duas meias argolas soldadas e costuradas às alças do saco. Suporta até 50 kg</t>
  </si>
  <si>
    <t>SACO DE PANCADA INFANTIL O saco de pancada confeccionado com lona sintética de alta resistência, costura aprimorada e reforçada com uma linha especial para a categoria dando maior segurança ao treino e prolongando a vida útil do produto. Modelo de 04 pontas de apoio em nylon trançado. Especificações: Medidas: 40 cm de altura x 80 cm de circunferência; Peso aproximado: 3,5 kg. Indicações: para crianças de 03 á 10 anos de idade. 01 saco de pancada com 01 mosquetão com trava.</t>
  </si>
  <si>
    <t>SKATE COMPLETO PROFISSIONAL capacidade: suporta até 130 kg whellbase:35cm (entre eixos) material: produzido com 7 lâminas selecionadas de madeira marfim, coladas com resina epóxi. Largura:8.0"polegadas/80,8cm indicação: street  Truck de skate: feito em alumínio de alta Qualidade e resistência Rodas de skate: feitas em uretano uma roda seca Lixa para skate emborrachada: a lixa emborrachada é importada e de excelente qualidade e tem uma excelente aderência e não gasta tanto o tênis na hora de executar as manobras.</t>
  </si>
  <si>
    <t>SKATE INFANTIL COM KIT PROTEÇÃO  Idade: a partir dos 03 anos capacidade: 40 kg homologado: lnmetro especificação do shape tam:15x61cm (LxC) espessura:1,1cm material: madeira SEM ESTAMPA INFERIOR OU SUPERIOR especificação de truck matéria :ABS distância entre os eixos: 35cm cor: cinza especificação da roda tam:50x28mm(AxL) material: poliuretano rolamento: sim cor: preto Acessórios: capacete, joelheira, caneleira, bolsa p/ transporte. Peso e medida (aprox.): medidas do skate:9x15x61cm(AxLxC) medidas da embalagem:25x25x65cm(AxLxC) Peso bruto:1,600kg  Itens inclusos:1 skate, 1 capacete, 1 par de joelheira, 1 bolsa de transporte, 1 manual (português)</t>
  </si>
  <si>
    <t>DISCO DE ATLETISMO 1,00 KG Oficial construído em aço e ABS pesando 1,00 kg e com 65% de peso nas bordas. Indicado para competições e treinamentos. Centro e bordas de aço galvanizado, Pratos de plástico ABS de alta resistência reforçados com fibra de vidro. Disco desenvolvido para lançadores iniciantes, possui também superfície áspera que melhora o Grip.</t>
  </si>
  <si>
    <t>DISCO DE ATLETISMO 2,00 KG Oficial construído em aço e ABS pesando 2,00 kg e com 65% de peso nas bordas. Indicado para competições e treinamentos. Centro e bordas de aço galvanizado, Pratos de plástico ABS de alta resistência reforçados com fibra de vidro. Disco desenvolvido para lançadores iniciantes, possui também superfície áspera que melhora o Grip</t>
  </si>
  <si>
    <t>SHAPE PARA SKATE Shape de marfin 7 lâminas Madeira: marfim Largura:8.0(medida aproximada 21,3cm) Comprimento:31,50(medida aproximada80cm) LIXA: fabricada com grãos 80 são resistentes e aderem perfeitamente ao tênis. PARAFUSO DE BASE: os parafusos de base são De aço de carbono com cabeça plana e sextavado interno, acabamento oxidado que garante maior proteção contra ferrugem com encaixes perfeitos das chaves para que não espane. Porcas são de tamanho 10mm e os parafusos tem tamanho de 1"(2,5cm). Jogo com 8 parafusos e 8 porcas</t>
  </si>
  <si>
    <t>ABRAÇADEIRA MEIA LUA 1"</t>
  </si>
  <si>
    <t>ALICATE DE BICO CHATO - 6" POLEGADAS - Cabo emborrachado, aço forjado, caso isolado.</t>
  </si>
  <si>
    <t>ALICATE DE BICO RETO 8 POLEGADAS - Cabo emborrachado, aço forjado, caso isolado.</t>
  </si>
  <si>
    <t>ALICATE DE CORTE DIAGONAL 6 POLEGADAS - Cabo emborrachado, aço forjado, caso isolado.</t>
  </si>
  <si>
    <t>ALICATE DE PRESSÃO 10''- Cabo emborrachado, aço forjado, caso isolado.</t>
  </si>
  <si>
    <t>ALICATE DE PRESSAO C/ MORDENTE RETO 10 POLEGADAS - Cabo emborrachado, aço forjado, caso isolado.</t>
  </si>
  <si>
    <t>ARAME DE AMARIL RECOZIDO, 2.11 MM</t>
  </si>
  <si>
    <t>ARAME GALVANIZADO   N° 18 - 1,24MM (KG)</t>
  </si>
  <si>
    <t>ARAME GALVANIZADO BITOLA 20 (0.89MM)</t>
  </si>
  <si>
    <t>ARCO DE SERRA 12 REGULAVEL</t>
  </si>
  <si>
    <t>AREIA GROSSA</t>
  </si>
  <si>
    <t>AREIA LAVADA</t>
  </si>
  <si>
    <t>M³</t>
  </si>
  <si>
    <t>ARREBITE DE ALUMINIO 3.2MMX10</t>
  </si>
  <si>
    <t>ARREBITE DE ALUMINIO 4.0MMX10</t>
  </si>
  <si>
    <t>ARRUELA 1/2LISA</t>
  </si>
  <si>
    <t>ARRUELA 3/4 LISA</t>
  </si>
  <si>
    <t>BALDE 20L -  multiuso com capacidade de 20 litros em plástico rígido e alça reforçada, fabricados com material atóxico ter grande resistência ao impacto e as grandes variações da temperatura ambiente, peso:0.60 Kg Profundidade:30.50 cm Altura:36.60 cmLargura:30.50 cm</t>
  </si>
  <si>
    <t>BARRA DE FERRO 4,2MM X 12 M</t>
  </si>
  <si>
    <t>ALICATE UNIVERSAL 8 - material: aço cromo-vanádio formato: mandíbulas planas e ovaladas e cabo isolado para 1000v.</t>
  </si>
  <si>
    <t>BROCA DE FURADEIRA PARA ALVENARIA 06MM</t>
  </si>
  <si>
    <t>BROCA DE FURADEIRA PARA ALVENARIA 08MM</t>
  </si>
  <si>
    <t>BUCHA DE 06 MM DE NYLON Nº6 PARA PARAFUSO</t>
  </si>
  <si>
    <t>BUCHA DE NYLON DE 8MM</t>
  </si>
  <si>
    <t>BUCHA DE NYLON S 10</t>
  </si>
  <si>
    <t>BUCHA DE NYLON S 12</t>
  </si>
  <si>
    <t>DISCO DE CORTE -  Utilizado em Esmerilhadoras manuais - Indicado para cortes em metais ferrosos, não ferrosos e ferro fundido - Conta com telas de fibra de vidro feita com precisão e simetria que traz alta estabilidade para o disco</t>
  </si>
  <si>
    <t>DISCO DE CORTE DE POLICORTE DE 12X 1/8 X 5/8</t>
  </si>
  <si>
    <t>CAIBRO DE MADEIRA 4 00 M   06 X 06 CM</t>
  </si>
  <si>
    <t>CAL EM PÓ VIRGEM BRANCO SACA COM 20 KG</t>
  </si>
  <si>
    <t>CARRIOLA DE POLIETILENO TIPO BALEIA CAÇAMBA 150 LITROS - Carriola Baleia 150 litros com Caçamba de Polietileno Dimensões: 610 x 1646 x 860 mm; Pneu c/ Câmara: 325-8; Capacidade da Caçamba: 150 litros; Peso real: 15Kg; Peso cubado: 259 kg; Carrinho de Mão Baleia</t>
  </si>
  <si>
    <t>CAVADEIRA ARTIC 150C</t>
  </si>
  <si>
    <t>CHAVE DE FENDA 1 8 X 5</t>
  </si>
  <si>
    <t>CHAVE DE FENDA 3/16 X 12</t>
  </si>
  <si>
    <t>CHAVE INGLESA, 12 POLEGADAS</t>
  </si>
  <si>
    <t>CHIBANCA PACETTA COM CABO DE NO MINIMO 90 CM</t>
  </si>
  <si>
    <t>CIMENTO SACO 50 KG</t>
  </si>
  <si>
    <t>COLHER DE PEDREIRO 10 PO. CANTO RETO</t>
  </si>
  <si>
    <t>CORRENTE GROSSA, DE 12,5 MM E 1/2 POLEGADAS</t>
  </si>
  <si>
    <t>CUMEEIRA PARA TELHA ROMANA</t>
  </si>
  <si>
    <t>DESEMPENADEIRA DE MADEIRA 140X240 MM</t>
  </si>
  <si>
    <t>DESENTUPIDOR DE PIA, MEDINDO 15 X 10 CM</t>
  </si>
  <si>
    <t>DISCO DE CORTAR PAREDE PARA MAQUINA GRANDE  7 180X25,4 4 PÇS</t>
  </si>
  <si>
    <t>DISCO DE CORTE P/FERRO MAQUITA</t>
  </si>
  <si>
    <t>DISCO DE CORTE PARA MADEIRA 255X30MM 24 DENTES</t>
  </si>
  <si>
    <t>ENXADA LARGA 30CM COM CABO</t>
  </si>
  <si>
    <t>ESCADA DE ALUMINIO EXTENSIVEL - 07 DEGRAUS - 3,5 MTS</t>
  </si>
  <si>
    <t>ESCADA DE ALUMINIO EXTENSIVEL  20 DEGRAUS</t>
  </si>
  <si>
    <t>ESTILETE TRAPEZOIDAL - Produto construído em metal Empunhadura emborrachada Possui lâminas de alta qualidade Canal para corte de fitilhos e barbantes Lâminas trapezoidais Alta durabilidade Uso profissional e doméstico Possui trava de lâmina e dispositivo para substituir com segurança Kit com :1 - estilete em metal 5 - lâminas trapezoidal</t>
  </si>
  <si>
    <t>Ferro de Construção 4,2mm com 12 metros</t>
  </si>
  <si>
    <t>FERRO 5 X16 - BARRA 12 METROS</t>
  </si>
  <si>
    <t>FERRO REDONDO 1" 6 METROS</t>
  </si>
  <si>
    <t>ROLO DE FIO DE NYLON P/ROÇADEIRA 3,0MM, COM APROXIMADAMENTE 280 METROS.</t>
  </si>
  <si>
    <t>JOGO DE CHAVE DE FENDA COM 6 PEÇAS</t>
  </si>
  <si>
    <t>JOGO DE CHAVE DE PHILIPS COM 6 PEÇAS</t>
  </si>
  <si>
    <t>JOGO DE CHAVE FIXA - 6,0 A 22,00 MM</t>
  </si>
  <si>
    <t>JOGO DE CHAVES DE BOCA 8 AO 22</t>
  </si>
  <si>
    <t>LIMA PARA ENXADA 8</t>
  </si>
  <si>
    <t>LINHA DE PEDREIRO EM NYLON CARRETEL</t>
  </si>
  <si>
    <t>Spray Anti Ferrugem Lubrificante 300ml</t>
  </si>
  <si>
    <t>MANGUEIRA DE JARDIM 20M 7/16X1,50</t>
  </si>
  <si>
    <t>MANTA ASFÁLTICA (FITA ADESIVA ALUMINIZADA) 150MMX10M</t>
  </si>
  <si>
    <t>MARRETA OITAVADA COM CABO EM MADEIRA 10KG</t>
  </si>
  <si>
    <t>MARRETA OITAVADA COM CABO EM MADEIRA 1KG</t>
  </si>
  <si>
    <t>MARRETA OITAVADA COM CABO EM MADEIRA 5KG</t>
  </si>
  <si>
    <t>MARTELO DE UNHA Com CABO 25 MM POLIDO</t>
  </si>
  <si>
    <t>NIVEL EM ALUMINIO, 12'' COM BASE MAGNÉTICA</t>
  </si>
  <si>
    <t>PÁ DE BICO COM CABO DE MADEIRA 120CM</t>
  </si>
  <si>
    <t>PÁ DE PONTA, PÁ JARDINEIRA COM CABO 72 CM</t>
  </si>
  <si>
    <t>PÁ QUADRADA COM CABO, COM CABO DE MADEIRA 120 CM</t>
  </si>
  <si>
    <t>PARAFUSO  5 X 25, 5 X16</t>
  </si>
  <si>
    <t>PARAFUSO 5X16 PARA CHAVE PHILIPS</t>
  </si>
  <si>
    <t>PARAFUSO 5X25 PARA CHAVE PHILIPS</t>
  </si>
  <si>
    <t>PARAFUSO COM BUCHA S-6 - 6MM</t>
  </si>
  <si>
    <t>PARAFUSO COM CABEÇA SEXTAVADA EM AÇO BUCHA 10 MM.</t>
  </si>
  <si>
    <t>PARAFUSO SEXTAVADO   ROSCA SOBERBA 1/2 X 115 MM</t>
  </si>
  <si>
    <t>PARAFUSO SEXTAVADO BROCANTE ARRUELADO 12 MM X 4''</t>
  </si>
  <si>
    <t>PEDRA BRITA N°1</t>
  </si>
  <si>
    <t>PEDRA BRITA N° 2</t>
  </si>
  <si>
    <t>PEDRA BRITA N° 0</t>
  </si>
  <si>
    <t>PENEIRA PARA AREIAMADEIRA DIAMETRO 50X80CM</t>
  </si>
  <si>
    <t>PENEIRA PARA AREIMADEIRA DIAMETRO 55CM</t>
  </si>
  <si>
    <t>PIA DE INOX COM UMA CUBA, MEDINDO 120X52 CM</t>
  </si>
  <si>
    <t>PIA INOX DUAS CUBA, MEDINDO 160 CM</t>
  </si>
  <si>
    <t>PICARETA COM CABO DE MADEIRA 120CM</t>
  </si>
  <si>
    <t>PICARETA DE FERRO, COM CABO DE MADEIRA, DE 95 CM</t>
  </si>
  <si>
    <t>PISO LÂMINADO APRÓXIMADAMENTE 62X62</t>
  </si>
  <si>
    <t>PISO REVESTIMENTO 31 X 54</t>
  </si>
  <si>
    <t>PO DE PEDRA</t>
  </si>
  <si>
    <t>PORCA 1/2</t>
  </si>
  <si>
    <t>PORCA 3/4</t>
  </si>
  <si>
    <t>PORTA DE MADEIRA 210X80CM, ESPESSURA 35MM</t>
  </si>
  <si>
    <t>PORTA DE MADEIRA LISA COMPENSADA   2 10 X 0 60 m SEM BATENTE</t>
  </si>
  <si>
    <t>PORTA EM AÇO 2.10 0.75X2.15 que atenda a norma contra corrosão e manuseio.</t>
  </si>
  <si>
    <t>PORTA METALON 2.10X80</t>
  </si>
  <si>
    <t>PREGO 24 X 60</t>
  </si>
  <si>
    <t>PREGO COM CABECA 12 X12</t>
  </si>
  <si>
    <t xml:space="preserve">PREGO COM CABECA 17 X 21    </t>
  </si>
  <si>
    <t xml:space="preserve">PREGO COM CABECA 17 X 27    </t>
  </si>
  <si>
    <t xml:space="preserve">PREGO COM CABECA 25 X 72    </t>
  </si>
  <si>
    <t>PRUMO DE PAREDE   500 G Corpo em aço maciço. Acabamento cromado. Base em madeira.500 gramas. Resistência. Alta durabilidade. Cordão em poliéster resistente. Compacto</t>
  </si>
  <si>
    <t>RASTELO DE PLÁSTICO 22 DENTES</t>
  </si>
  <si>
    <t>REJUNTE CORES VARIADAS, SACO DE 1KG</t>
  </si>
  <si>
    <t>SARRAFO DE MADEIRA CEDRILHO GARAPA 2 5 X 05 CM</t>
  </si>
  <si>
    <t>SILICONE EM TUBO P/PISTOLA APLIC.300G</t>
  </si>
  <si>
    <t>TÁBUA DE PINUS 3MT DE COMPRIMENTO, LARGURA 25CM, ESPESSURA DE 2,5CM</t>
  </si>
  <si>
    <t>TELHA DE CERAMICA ROMANA</t>
  </si>
  <si>
    <t>TELHAS 2,44 6MM</t>
  </si>
  <si>
    <t>TELHAS 3,66 6MM</t>
  </si>
  <si>
    <t>TIJOLO DE 8 FUROS</t>
  </si>
  <si>
    <t>TIJOLO MACICO</t>
  </si>
  <si>
    <t>TRENA 5 METROS COM FITA REVESTIDA COM POLÍMERO</t>
  </si>
  <si>
    <t>TRENA DE 7 METROS DE COMPRIMENTO E 25MM DE LARGURA</t>
  </si>
  <si>
    <t>VERGALHÃO 10MM (3/8 ) 12M</t>
  </si>
  <si>
    <t>VIGA OU VIGOTA DE MADEIRA GARAPA 4,50 M 06 X 12 CM</t>
  </si>
  <si>
    <t>PEDRISCO</t>
  </si>
  <si>
    <t>BROCA DE FURADEIRA PARA LVENARIA 10MM</t>
  </si>
  <si>
    <t>CARRINHO DE MÃO COM BRAÇO METALICO E CAÇAMBA METALICA DE ZINCO GALVANIZADO, CAPACIDADE 50 LITROS</t>
  </si>
  <si>
    <t>CHAVE DE FENDA MAYLE 1/8 X 5P</t>
  </si>
  <si>
    <t>PARAFUSO COM BUCHA 10 MM</t>
  </si>
  <si>
    <t xml:space="preserve">PREGO COM CABECA 15 X 15 </t>
  </si>
  <si>
    <t>CUMEEIRA UNIVERSAL 110CMX60CMX6MM 45° A 75° GRAUS</t>
  </si>
  <si>
    <t>PORTA DE MADEIRA LISA COMPENSADA 2 10 X 0 80 M SEM BATENTE</t>
  </si>
  <si>
    <t>BARRA CHATA 1” 1/4 X 3/16 6MTS</t>
  </si>
  <si>
    <t>BARRA CHATA 2” 3/16 6MTS</t>
  </si>
  <si>
    <t>FERRO REDONDO 3/4 6 METROS (6000 MM</t>
  </si>
  <si>
    <t>BARRA CHATA DE FERRO 1 X 1/8 (25,40 X 3,2MM) - 6 METROS</t>
  </si>
  <si>
    <t>BARRA DE METALON 65X30 18 CADEIRINHA3MT</t>
  </si>
  <si>
    <t>CANTONEIRA DE FERRO 1 X 1/8 (25,40 X 3,2MM) - 6 METROS</t>
  </si>
  <si>
    <t>LAMBRIL GALVANIZADO FRISADO 50CM X 3MT</t>
  </si>
  <si>
    <t>MARTELO PENA COM CABO DE MADEIRA</t>
  </si>
  <si>
    <t>METALON 20X30MM CHAPA 18 PERFIL TUBO RETANGULAR 50CM</t>
  </si>
  <si>
    <t>METALON 30X50MM CHAPA 18 PERFIL TUBO RETANGULAR 150CM</t>
  </si>
  <si>
    <t>ESMERILHADEIRA 720W  Esmerilhadeira angular • Empunhadura auxiliar para 2 posições• Informações Técnicas: - Diâmetro do disco: 115mm - Rosca do eixo: M14 - Velocidade: 11.000 min-¹ - espessura máximo do disco: 6,4 mm- Potência: 720W - Tensão: 110V • Acompanha: - Empunhadura auxiliar - Capa de proteção - Chave de 2 pinos • Dimensões (C x L x A): 266 x 128 x 103 mm • Garantia: 12 meses</t>
  </si>
  <si>
    <t>ESQUADRO COMBINADO INOX PROFISSIONAL COM NÍVEL 12POL 300MM Com nível bolha. - Com riscador. - Graus: 45º e 90º.- Abs e Inox. - Medida: 12" 300mm.  Marcação: Milímetro e centímetros.</t>
  </si>
  <si>
    <t>FECHADURA COMPLETA PARA PORTA RESIDENCIAL Acompanha chaves e parafusos de instalação. Broca 40mm Profundidade Máquina: 60mm Altura Máquina: 115mm Espessura Máquina: 10mm Altura Testa: 180mm Espessura Testa: 20mm</t>
  </si>
  <si>
    <t>GUIA SONDA PASSA FIO COM ALMA DE AÇO REVESTIDO  20 METROS Ponta de Aço Arredondada e Metálica – - Mola Flexível na Ponta – - Alma de Aço – maior durabilidade - Revestimento em Polipropileno</t>
  </si>
  <si>
    <t>CARRINHO DE MÃO (INTEIRO DE METAL) 70L Eixo em aço de alta resistência e bucha em nylon auto lubrificante: Caçamba metálica redonda extra funda de 0,7 mm [chapa 22], com capacidade mínima de 70 L: Bico arredondado para facilitar a descarga dos materiais: Braço metálico tubular de 1,5 mm: Pneu com câmara 4.8/8"</t>
  </si>
  <si>
    <t>CHAPA DE ZINCO 1.20 X 20 Acabamento galvanizado, proporcionando proteção contra corrosão/oxidação. Massa aproximada (peso) (kg) 38,82 kg Garantia legal: 90 dias Modelo Tradicional 1000 Material (tipo/composição) Chapa de aço Acabamento Galvanizado Comprimento (m) 20 m Largura (m) 1 m Espessura 0,4 mm</t>
  </si>
  <si>
    <t>DISCO DE CORTE 7"X1/26X7/8 Disco de Corte 7 POL x 1.6 MM Aço Inox Furo 7/8 POL. Diâmetro do disco de corte: 180 mm - 7”,  Espessura do disco de corte: 1,6 mm - 3/64"; Diâmetro do furo do disco de corte: 22,23 mm - 7/8"; Número de telas do disco: 2 Grão: Fino (60);  Rotação máxima do disco (rpm): 13.300/min; Norma de referência: ABNT NBR 15230 e ABNT NBR 16245</t>
  </si>
  <si>
    <t>AGUA RAZ 5 LT 1035</t>
  </si>
  <si>
    <t>BANDEJA PINTURA 10CM</t>
  </si>
  <si>
    <t>BANDEJA PINTURA 23CM</t>
  </si>
  <si>
    <t>BROCHA P/ PINTURA REDONDA</t>
  </si>
  <si>
    <t>BROCHA P/ PINTURA RETANGULAR</t>
  </si>
  <si>
    <t>CABO P/ ROLO DE PINTURA 23 CM</t>
  </si>
  <si>
    <t>CABO TELESCOPICO PARA ROLO DE PINTURA   02 MTS PROLONGADOR   EXTENSOR</t>
  </si>
  <si>
    <t>CABO TELESCOPICO PARA ROLO DE PINTURA   03 MTS PROLONGADOR EXTENSOR</t>
  </si>
  <si>
    <t>DESEMPENADEIRA DE ACO   LISA 30 CM</t>
  </si>
  <si>
    <t xml:space="preserve">FITA ADESIVA KRAFT  25 MM X 50 M       </t>
  </si>
  <si>
    <t xml:space="preserve">FITA ADESIVA   KRAFT   50 MM X 50 M       </t>
  </si>
  <si>
    <t>GARFO PARA ROLO DE PINTURA 23CM</t>
  </si>
  <si>
    <t>GESSO EM PO BRANCO 20KG</t>
  </si>
  <si>
    <t>LIXA PARA MASSA FOLHA N 220</t>
  </si>
  <si>
    <t>LIXA PARA MASSA FOLHA N 100</t>
  </si>
  <si>
    <t>LIXA PARA MASSA FOLHA N 180</t>
  </si>
  <si>
    <t>MASSA ACRILICA LATA 18L</t>
  </si>
  <si>
    <t>MASSA CORRIDA 18 LITROS</t>
  </si>
  <si>
    <t>PALHA DE AÇO N 01 - PACOTE</t>
  </si>
  <si>
    <t>PINCEL PARA PINTURA IMOBILIARIA SIMPLES 1 2 TRINCHA</t>
  </si>
  <si>
    <t>PINCEL PARA PINTURA IMOBILIARIA SIMPLES 1 TRINCHA</t>
  </si>
  <si>
    <t>PINCEL PARA PINTURA IMOBILIARIA SIMPLES  4 TRINCHA</t>
  </si>
  <si>
    <t>PINCEL PARA PINTURA IMOBILIARIA SIMPLES  3 4 TRINCHA</t>
  </si>
  <si>
    <t>PINCEL PARA PINTURA IMOBILIARIA SIMPLES  3 TRINCHA</t>
  </si>
  <si>
    <t>ROLO DE LA PARA PINTURA COM CABO 23 CM ANTI GOTA</t>
  </si>
  <si>
    <t>ROLO ESPECIAL PARA PINTURA EPÓXI 23CM</t>
  </si>
  <si>
    <t>ROLO MÉDIO PARA PINTAR MATERIAL ESPUMA, 10CM</t>
  </si>
  <si>
    <t>ROLO PEQUENO PARA PINTAR MATERIAL ESPUMA 5CM</t>
  </si>
  <si>
    <t>ROLOS DE PINTURA LÃ DE CARNEIRO 10CM</t>
  </si>
  <si>
    <t>SELADOR ACRILICO LATA 18L</t>
  </si>
  <si>
    <t>SELADOR PARA ALVENARIA ACABAMENTO FOSCO 3,6 LITROS</t>
  </si>
  <si>
    <t>TINNER GALÃO 5LT</t>
  </si>
  <si>
    <t>TINTA ACRILICA PARA PAREDE 18 LITROS</t>
  </si>
  <si>
    <t>TINTA ESMALTE SINTETICO 0 9 LTS   COR AZUL FRANCA</t>
  </si>
  <si>
    <t>TINTA ESMALTE SINTETICO 3,6 LTS CORES VARIADAS</t>
  </si>
  <si>
    <t>TINTA LATEX A BASE DE ÁGUA 18 LT CORES VARIADAS</t>
  </si>
  <si>
    <t>TRINCHA P/PINTURA EM CAL. 165X57X60MM, COM CABO</t>
  </si>
  <si>
    <t>VERNIZ 3 600 INCOLOR 7891019154173</t>
  </si>
  <si>
    <t>VERNIZ 3 600 MOGNO 7891019154333</t>
  </si>
  <si>
    <t>VERNIZ 3 600 FILTRO SOLAR 7891260025734</t>
  </si>
  <si>
    <t>GESSO EM PO BRANCO 1KG</t>
  </si>
  <si>
    <t>PAPEL SALVA PISO 0,50M X 25M</t>
  </si>
  <si>
    <t>PINCEL PARA PINTURA IMOBILIARIA SIMPLES  2 TRINCHA</t>
  </si>
  <si>
    <t>PINCEL PARA PINTURA IMOBILIARIA MEDIO  4 TRINCHA</t>
  </si>
  <si>
    <t>APLICADOR E RASPADOR DE MASSA E SILICONE/ REMOVEDOR- ESPATULA Para Preparo, nivelamento, revestimento, impermeabilização de superfícies, aplicação de argamassas e outros tipos de materiais. Aspectos: Cabo em formato ergonômico extremamente confortável. Material da chapa: Aço. Cabo: Fechado, madeira.</t>
  </si>
  <si>
    <t>BALDE PARA PINTURA COM CAPACIDADE DE 10L Com medidor de litros, escorregador de tinta, dupla área de rolagem, alça reforçada e gancho para fixação em escadas</t>
  </si>
  <si>
    <t>CABO EXTENSOR REGULAVEL EM ALUMINIO  Até 6 metros - 2 estágios de abertura/fechamento. Fabricado em alumínio e polipropileno</t>
  </si>
  <si>
    <t>CAL PARA PINTURA Cal pura micro pulverizada e refinada, indicada para a pintura em interiores e exteriores. Hidratada por processo químico e isenta de areia e resíduos, com agente p4 (aderente e secante). Saca com 08 kg</t>
  </si>
  <si>
    <t>ESPÁTULA EM AÇO CABO DE MADEIRA COM 150MM Para aplicação e nivelamento de massa corrida na superfície. Conta com cabo de madeira com verniz, lamina de aço inox e Haste fixada no cabo com encaixe</t>
  </si>
  <si>
    <t>MASSA DE CALAFETAR 350 GR Para calafetarão de juntas estáticas, fendas, sobreposição de telhas de amianto, alumínio, caixilhos, janelas, painéis, entre outros</t>
  </si>
  <si>
    <t>TINTA LATEX VINIL ACRILICO LATA 18 LITROS COR VARIÁVEL Tinta com acabamento fosco, tendo em sua composição, resina a base de dispersão aquosa de copolímero estireno acrílico, com baixo odor e lavável</t>
  </si>
  <si>
    <t>TINTA PISO 18 LT CINZA 1081 Tinta acrílica especial para pisos cimentados. Acabamento fosco. Lata 18 litros. Cor variada. Linha Premium. Lavável. Uso externo. Sem cheiro ou baixo odor. Rendimento de 250 a 350 m² por demão. Na embalagem deve constar a data de fabricação, lote e validade</t>
  </si>
  <si>
    <t>ARGAMASSA PARA PISO EXTERNO Para aplicação em sobreposição de revestimentos novos sobre antigos como cerâmicas, porcelanatos e pedras naturais (ardósia, pedra mineira, Miracema, São Tomé e Goiás) em paredes e pisos de áreas externas. 20 Kg</t>
  </si>
  <si>
    <t>ARGAMASSA PARA PISO INTERNA Para o assentamento de revestimentos e pisos cerâmicos em ambientes internos. 20 Kg</t>
  </si>
  <si>
    <t>FITA ZEBRADA (PRETA E AMARELA) Para interdição, sinalização, balizamento ou demarcação em geral nos setores da construção civil, industrias, construtoras, transportes, órgãos públicos. 70 mm X 100 m</t>
  </si>
  <si>
    <t>FIXADOR PRA PINTURA EM CAL Acelera o processo de fixação de caiações. Produto com alto poder de fixação à base de cal ou aplicações de todos os tipos de caiações em paredes, assegurando a melhor aderência da tinta na superfície sem alterar suas características, 150 ml</t>
  </si>
  <si>
    <t>GESSO ESTUQUE EM PÓ MIX GESSO SECAGEM RÁPIDA Para reparo em paredes, revestimento, colocação de molduras, acabamento de forros de gesso e para modelagem de placas 3d e tijolinhos de gesso em formas e artesanato, pct 1 Kg</t>
  </si>
  <si>
    <t>ANEL PARA VASO SANITÁRIO</t>
  </si>
  <si>
    <t>BACIA CONVENCIONAL BRANCA (VASO SANITÁRIO)</t>
  </si>
  <si>
    <t xml:space="preserve">BACIA SANITÁRIA COM CAIXA ACOPLADA NA COR BRANCA  </t>
  </si>
  <si>
    <t>BARRA DE CANO PVC 3X4 OU 25MM SOLDÁVEL</t>
  </si>
  <si>
    <t>BARRA DE TUBO PVC SOLDÁVEL 32MM (BARRA 6M)</t>
  </si>
  <si>
    <t>BARRA DE TUBO PVC SOLDÁVEL 40MM (BARRA 6M)</t>
  </si>
  <si>
    <t>BOIA PARA CAIXA DE ÁGUA 1000 LITROS, 3/4</t>
  </si>
  <si>
    <t>BOIA PARA CAIXA DE ÁGUA 2000 LITROS 3/4</t>
  </si>
  <si>
    <t>BOIA PARA CAIXA DE ÁGUA 500 LITROS. 3/4</t>
  </si>
  <si>
    <t>CAIXA DE ÁGUA 1000 LITROS EM POLIETILENO COM TAMPA</t>
  </si>
  <si>
    <t>CAIXA DE ÁGUA 2000 LITROS EM POLIETILENO COM TAMPA</t>
  </si>
  <si>
    <t>CAIXA DE ÁGUA 500 LITROS EM POLIETILENO COM TAMPA</t>
  </si>
  <si>
    <t>CAIXA DE DESCARGA COM REGULAGEM DE CONSUMO 6 LITROS A 9 LITROS, COR BRANCA, COM SELO DO INMETRO, CONEXÕES TIPO UNIVERSAL.</t>
  </si>
  <si>
    <t>COLA DE CANO PVC 175 GRAMAS</t>
  </si>
  <si>
    <t>FITA VEDA ROSCA 12 MM X 50 M</t>
  </si>
  <si>
    <t>FITA VEDA ROSCA 18 MM X 25 M</t>
  </si>
  <si>
    <t>JOELHO 45 PARA ESGOTO 100 MM SERIE NORMAL</t>
  </si>
  <si>
    <t>JOELHO 45 SOLDÁVEL 40 MM</t>
  </si>
  <si>
    <t>JOELHO 45 SOLDÁVEL 50 MM</t>
  </si>
  <si>
    <t>JOELHO 90 PARA ESGOTO 40 MM SERIE NORMAL</t>
  </si>
  <si>
    <t>JOELHO 90 SOLDÁVEL COM BUCHA DE LATÃO  25 MM X 3/4 COR AZUL</t>
  </si>
  <si>
    <t>JOELHO DE 45 HIDRÁULICO SOLDÁVEL PVC 32MM</t>
  </si>
  <si>
    <t>JOELHO DE 45 HIDRÁULICO SOLDÁVEL PVC 40MM</t>
  </si>
  <si>
    <t>JOELHO DE 45 HIDRÁULICO SOLDÁVEL PVC20MM</t>
  </si>
  <si>
    <t>JOELHO DE 45 HIDRÁULICO SOLDÁVEL PVC25MM</t>
  </si>
  <si>
    <t>JOELHO 90 GRAUS, PVC, SÉRIE NORMAL, ESGOTO PREDIAL, DN 100 MM</t>
  </si>
  <si>
    <t>MANGUEIRA P/JARDIM MEIA POLEGADA EM PVC 3 CAMADAS 20 METROS - COMPLETA COM ENGATES.</t>
  </si>
  <si>
    <t>mts</t>
  </si>
  <si>
    <t>REPARO COMPLETO PARA CAIXA DE DESCARGA ACOPLADA</t>
  </si>
  <si>
    <t>SIFÃO SANFONADO "CORRUGADO" DUPLO NA COR BRANCA, conexões tipo universal bitola:- 7/8", 1 1/4" e 1 1/2´´dimensões - comprimento máximo: 660 mm - comprimento mínimo: 300 mm - peso: 130 gramas</t>
  </si>
  <si>
    <t>SOLUÇÃO LIMPADORA PARA TUBOS E CONEXÕES DE PVC, LIQUIDA DE 1 LITRO.</t>
  </si>
  <si>
    <t>TORNEIRA ¾ SISTEMA DE FECHAMENTO ¼ DE VOLTA DE PAREDE, PARA PIA DE BANHEIRO</t>
  </si>
  <si>
    <t>TORNEIRA DE COZINHA BICO MÓVEL PAREDE CROMADA 1/2</t>
  </si>
  <si>
    <t>TORNEIRA GIRATÓRIA DE PAREDE COR: CROMADO MEDIDAS APROXIMADAS ALTURA: 23,2 CM LARGURA: 15, 7 CM COMPRIMENTO: 16,5 CM</t>
  </si>
  <si>
    <t>TORNEIRA PARA JARDIM COM BICO E PORCA DE 1/2’ ‘POLEGADA</t>
  </si>
  <si>
    <t>TORNEIRA PARA JARDIM COM BICO E PORCA DE 3/4’ ‘POLEGADA</t>
  </si>
  <si>
    <t>TUBO DE PVC 40MM PARA ESGOTO COM 6 METROS DE COMPRIMENTO</t>
  </si>
  <si>
    <t>ASSENTO SANITÁRIO INFANTIL EM POLIPROPILENO NA COR BRANCO</t>
  </si>
  <si>
    <t>CUBA DE BANHO BANHEIRA INOX PARA BERÇÁRIO 75X40X20CM</t>
  </si>
  <si>
    <t>KIT ACIONADOR P/ VÁLVULA DE DESCARGA HYDRA - BITOLAS: 1.1/4 E 1.1/2</t>
  </si>
  <si>
    <t>VASO SANITÁRIO INFANTIL (BACIA CONVENCIONAL KIDS BRANCO)</t>
  </si>
  <si>
    <t>VÁLVULA DE DESCARGA COM ACABAMENTO 1/1 2</t>
  </si>
  <si>
    <t>ENGATE DE PVC 1/2 FLEXÍVEL 60 CM</t>
  </si>
  <si>
    <t>ALGINATO COMPOSIÇÃO: ALGINATO DE POTÁSSIO, SULFATO DE CÁCIO, TETRAPIROFOSFATO DE SÓDIO, FLUOTITANATO DE POTÁSSIO, POLIPROPILENO GLICOL 2000, ÓXIDO DE MAGNÉSIO, DIATOMITA, PIGMENTO E AROMA. CARACTERÍSTICAS: TIPO I, PRESA RÁPIDA. AGRADÁVEL SABOR TUTTI-FRUTTI. EXCELENTE COMPATIBILIDADE COM GESSOS ODONTOLÓGICOS.  ALTA RESISTÊNCIA A COMPRESSÃO.  GRANDE ELASTICIDADE E RESISTÊNCIA AO RASGAMENTO.  ADQUIRE UMA CONSISTÊNCIA CREMOSA, COM FÁCIL REPRODUÇÃO DOS DETALHES MENORES QUE 50µ.  AUMENTA A HIGIENE E A BIO-SEGURANÇA NOS CONSULTÓRIOS.  MELHOR REPRODUÇÃO DA CAVIDADE BUCAL. MELHOR ACEITAÇÃO PELOS PACIENTES INFANTIS E PELOS PACIENTES QUE NÃO SUPORTAM MOLDAGENS POR PERÍODOS PROLONGADOS.  PERMITE AO GESSO REPRODUZIR OS MAIS FINOS DETALHES DA MOLDAGEM, EVITA O SURGIMENTO DE SUPERFÍCIES PULVERULENTA NOS MODELOS DE GESSO. NÃO SOFREM DISTORÇÃO QUANDO VAZADO EM GESSO, SUPORTANDO FACILMENTE O PESO. BAIXOS ÍNDICES DE DISTORÇÃO E MAIOR ESTABILIDADE DIMENSIONAL.  EXCELENTES PROPRIEDADES DE TIXOTROPIA, ESCOAMENTO E ELASTICIDADE. BAIXA SINÉRESE E DESSECAÇÃO QUANDO ARMAZENADO EM UMIDIFICADOR. REGISTRO NA ANVISA 10186370122. CONTEÚDO EMBALAGEM COM 454G.</t>
  </si>
  <si>
    <t>DENTE  30L SUPERIOR, COR 66, PLACA COM 8 DENTES; PRODUZIDOS EM MATRIZES DE AÇO FEITAS PELA CAD/CAM. MODELÁRIO AMERICANO; FABRICADOS COM MATÉRIAS PRIMAS SELECIONADAS. ALTA ESTABILIDADE DE CORES PIGMENTOS BIOCOMPATÍVEIS. FLUORESCÊNCIA; QUE CUMPRE ISO 22112:2005; POSTERIORES COM ANGULAÇÃO DE 0º E 33º; ASPECTO NATURAL; QUE SEJA REGISTRADO NA ANVISA.</t>
  </si>
  <si>
    <t>DENTE  32 L SUPERIOR, COR 66, PLACA COM 8 DENTES; PRODUZIDOS EM MATRIZES DE AÇO FEITAS PELA CAD/CAM. MODELÁRIO AMERICANO; FABRICADOS COM MATÉRIAS PRIMAS SELECIONADAS.ALTA ESTABILIDADE DECORES.PIGMENTOS BIOCOMPATÍVEIS.FLUORESCÊNCIA; QUE CUMPRE ISO 22112:2005;POSTERIORES COM ANGULAÇÃO DE 0º E 33º; ASPECTO NATURAL; QUE SEJA REGISTRADO NA ANVISA</t>
  </si>
  <si>
    <t>DENTE  32M INFERIOR, COR 66, PLACA COM 8 DENTES; PRODUZIDOS EM MATRIZES DE AÇO FEITAS PELA CAD/CAM. MODELÁRIO AMERICANO; FABRICADOS COM MATÉRIAS PRIMAS SELECIONADAS ALTA ESTABILIDADE DE CORES. PIGMENTOS BIOCOMPATÍVEIS. FLUORESCÊNCIA; QUE CUMPRE ISO 22112:2005; POSTERIORES COM ANGULAÇÃO DE 0º E 33º; ASPECTO NATURAL; QUE SEJA REGISTRADO NA ANVISA.</t>
  </si>
  <si>
    <t>DENTE  34L INFERIOR, COR 66, PLACA COM 8 DENTES; PRODUZIDOS EM MATRIZES DE AÇO FEITAS PELA CAD/CAM. MODELÁRIO AMERICANO; FABRICADOS COM MATÉRIAS PRIMAS SELECIONADAS.ALTA ESTABILIDADE DE CORES PIGMENTOS BIOCOMPATÍVEIS. FLUORESCÊNCIA; QUE CUMPRE ISO 22112:2005; POSTERIORES COM ANGULAÇÃO DE 0º E 33º; ASPECTO NATURAL; QUE SEJA REGISTRADO NA ANVISA</t>
  </si>
  <si>
    <t>DENTE  38 INFERIOR ,COR 66, PLACA COM 6 DENTES; PRODUZIDOS EM MATRIZES DE AÇO FEITAS PELA CAD/CAM. MODELÁRIO AMERICANO; FABRICADOS COM MATÉRIAS PRIMAS SELECIONADAS.ALTA ESTABILIDADE DE CORES PIGMENTOS BIOCOMPATÍVEIS. FLUORESCÊNCIA; QUE CUMPRE ISO 22112:2005; POSTERIORES COM ANGULAÇÃO DE 0º E 33º ;ASPECTO NATURAL; QUE SEJA REGISTRADO NA ANVISA.</t>
  </si>
  <si>
    <t>DENTE  38 SUPERIOR ,COR 66, PLACA COM 6 DENTES; PRODUZIDOS EM MATRIZES DE AÇO FEITAS PELA CAD/CAM. MODELÁRIO AMERICANO; FABRICADOS COM MATÉRIAS PRIMAS SELECIONADAS.  ALTA ESTABILIDADE DE CORES. PIGMENTOS BIOCOMPATÍVEIS. FLUORESCÊNCIA; QUE CUMPRE ISO 22112:2005; POSTERIORES COM ANGULAÇÃO DE 0º E 33º;ASPECTO NATURAL; QUE SEJA REGISTRADO NA ANVISA.</t>
  </si>
  <si>
    <t>DENTE  3P INFERIOR COR 66, PLACA COM 6 DENTES; PRODUZIDOS EM MATRIZES DE AÇO FEITAS PELA CAD/CAM. MODELÁRIO AMERICANO; FABRICADOS COM MATÉRIAS PRIMAS SELECIONADAS.  ALTA ESTABILIDADE DE CORES. PIGMENTOS BIOCOMPATÍVEIS FLUORESCÊNCIA; QUE CUMPRE ISO 22112:2005; POSTERIORES COM ANGULAÇÃO DE 0º E 33º;ASPECTO NATURAL; QUE SEJA REGISTRADO NA ANVISA.</t>
  </si>
  <si>
    <t>DENTE  A 25 INFERIOR, COR 66, PLACA COM 6 DENTES; PRODUZIDOS EM MATRIZES DE AÇO FEITAS PELA CAD/CAM. MODELÁRIO AMERICANO; FABRICADOS COM MATÉRIAS PRIMAS SELECIONADAS. ALTA ESTABILIDADE DE CORES PIGMENTOS BIOCOMPATÍVEIS. FLUORESCÊNCIA; QUE CUMPRE ISO 22112:2005; POSTERIORES COM ANGULAÇÃO DE 0º E 33º;ASPECTO NATURAL; QUE SEJA REGISTRADO NA ANVISA.</t>
  </si>
  <si>
    <t>DENTE  A 25 SUPERIOR COR 66, PLACA COM 6 DENTES; PRODUZIDOS EM MATRIZES DE AÇO FEITAS PELA CAD/CAM. MODELÁRIO AMERICANO; FABRICADOS COM MATÉRIAS PRIMAS SELECIONADAS.  ALTA ESTABILIDADE DE CORES. PIGMENTOS BIOCOMPATÍVEIS. FLUORESCÊNCIA; QUE CUMPRE ISO 22112:2005; POSTERIORES COM ANGULAÇÃO DE 0º E 33º;ASPECTO NATURAL; QUE SEJA REGISTRADO NA ANVISA.</t>
  </si>
  <si>
    <t>DENTE 2 D SUPERIOR, COR 66. PLACA COM 6 DENTES; PRODUZIDOS EM MATRIZES DE AÇO FEITAS PELA CAD/CAM. MODELÁRIO AMERICANO; FABRICADOS COM MATÉRIAS PRIMAS SELECIONADAS. ALTA ESTABILIDADE DE CORES.PIGMENTOS BIOCOMPATÍVEIS. FLUORESCÊNCIA; QUE CUMPRE ISO 22112:2005; POSTERIORES COM ANGULAÇÃO DE 0º E 33º; ASPECTO NATURAL; QUE SEJA REGISTRADO NA ANVISA</t>
  </si>
  <si>
    <t>DENTE 32 M SUPERIOR, COR 66, PLACA COM 8 DENTES; PRODUZIDOS EM MATRIZES DE AÇO FEITAS PELA CAD/CAM. MODELÁRIO AMERICANO; FABRICADOS COM MATÉRIAS PRIMAS SELECIONADAS. ALTA ESTABILIDADE DE CORES. PIGMENTOS BIOCOMPATÍVEIS. FLUORESCÊNCIA; QUE CUMPRE ISO 22112:2005; POSTERIORES COM ANGULAÇÃO DE 0º E 33º; ASPECTO NATURAL; QUE SEJA REGISTRADO NA ANVISA.</t>
  </si>
  <si>
    <t>DENTE 34L SUPERIOR , COR 66 , PLACA COM 8 DENTES; PRODUZIDOS EM MATRIZES DE AÇO FEITAS PELA CAD/CAM. MODELÁRIO AMERICANO; FABRICADOS COM MATÉRIAS PRIMAS SELECIONADAS. ALTA ESTABILIDADE DE CORES PIGMENTOS BIOCOMPATÍVEIS. FLUORESCÊNCIA; QUE CUMPRE ISO 22112:2005; POSTERIORES COM ANGULAÇÃO DE 0º E 33º; ASPECTO NATURAL; QUE SEJA REGISTRADO NA ANVISA.</t>
  </si>
  <si>
    <t>GESSO COMUM TIPO II REFORÇADO. TEOR: 98,4% CASO4 0,5 H2O.   .</t>
  </si>
  <si>
    <t>GESSO ESPECIAL TIPO IV EMBALAGEM ( PACOTE) COM 1KG; * INDICADO PARA USO ODONTOLÓGICO. PACOTE DE 1KG. É UM GESSO ESPECIAL MICROGRANULADO DE BAIXA CONSISTÊNCIA E ALTA DUREZA, O QUE PERMITE MELHOR MANIPULAÇÃO E MAIOR FIDELIDADE DADOS TÉCNICOS: * EMBALAGEM COM 1KG;  MICRO-GRANULADO;* GESSO DURONE; * TIPO IV.</t>
  </si>
  <si>
    <t>ISOLANTE PARA RESINA ACRÍLICA, AGE NA SUPERFÍCIE DO GESSO FORMANDO UMA FINA PELÍCULA QUE PROTEGE O ACRÍLICO E EVITA A ADESÃO DE GESSO APÓS A ACRILIZAÇÃO; * SÃO INDICADOS PARA TRABALHOS PROTÉTICOS COM ACRÍLICOS E GESSO; * O PRODUTO É DE CUSTO BENEFÍCIO ADEQUADOS AOS PROFISSIONAIS; * A VISCOSIDADE É DENSA E A PELÍCULA DE ESPESSURA MÉDIA O QUE POSSIBILITA UM CONTROLE SOBRE CAMADA DE ISOLAMENTO PELO PROFISSIONAL. FRASCO COM 500 ML.</t>
  </si>
  <si>
    <t>AUTOPOLIMERIZÁVEL E INCOLOR. IDEAL PARA CONSERTOS, ADIÇÕES, REEMBASAMENTOS DE PRÓTESE DENTÁRIA E PRÓTESE PARCIAL REMOVÍVEL (PPR). O USO DESTA RESINA, DE FORMA ADEQUADA, AUXILIA NO SISTEMA MASTIGATÓRIO DE SEUS PACIENTES.* FÁCIL MANUSEIO E APLICAÇÃO. * ASPECTO NATURAL. * FÁCIL ADAPTAÇÃO. * EXCELENTES RESULTADOS ESTÉTICOS. * PRÓTESES MAIS RESISTENTES. * COMPOSIÇÃO: METILMETACRILATO, EDMA, DMT, INIBIDOR E FLUORESCENTE. * VALIDADE: 2 ANOS, A PARTIR DA DATA DE FABRICAÇÃO.</t>
  </si>
  <si>
    <t>LÍQUIDO ACRILICO TERMOPOLIMERIZAVEL É UMA RESINA ACRÍLICA TERMOPOLIMERIZÁVEL, DESENVOLVIDA PARA BASES DE PRÓTESES DENTÁRIAS. O SEU USO É INDICADO EM PRÓTESE TOTAL REMOVÍVEL, PRÓTESE TOTAL FIXA (SOBRE IMPLANTE), PRÓTESE PARCIAL REMOVÍVEL (PPR) E REEMBASAMENTOS. SUA COMPOSIÇÃO PROPORCIONA FACILIDADE DE MANUSEIO E APLICAÇÃO, ALÉM DE POLIMERIZAÇÃO UNIFORME EM TODAS AS PARTES DA PRÓTESE, ATÉ MESMO EM PEÇAS ESPESSAS. * LÍQUIDO INCOLOR. * SUPORTA OS MAIS VARIADOS MÉTODOS DE POLIMERIZAÇÃO PARA RESINAS TERMOPOLIMERIZÁVEIS, CONHECIDOS PROFISSIONALMENTE. * EMBALAGEM APROPRIADA PARA A UTILIZAÇÃO DOS DOSADORES FORNECIDOS, QUE FACILITA A MEDIÇÃO DOS COMPONENTES EM SEPARADO E A CONSERVAÇÃO DO PRODUTO, ATÉ O FINAL * ISENTA DE ACRILATO, REDUZINDO A POSSIBILIDADE DE REAÇÕES ALÉRGICAS. * BAIXA ABSORÇÃO DE ÁGUA, BAIXO MONÔMERO RESIDUAL, EXCELENTES PROPRIEDADES MECÂNICAS, ALTA RESISTÊNCIA AO IMPACTO, BRILHO INIGUALÁVEL, AUSÊNCIA DE POROSIDADES, FACILIDADE DE ESCOAMENTO, COMPACTAÇÃO E ESCOAMENTO. * VALIDADE: 2 ANOS A PARTIR DA DATA DE FABRICAÇÃO.</t>
  </si>
  <si>
    <t>MATERIAIS ODONTOLÓGICOS II - Instrumental e Protese</t>
  </si>
  <si>
    <t>ARTICULADOR CHARNEIRA MAGNÉTICO CARACTERISTICAS: - MATERIAL DE PLASTICO RESISTENTE. - MODELO LEVE, RESISTENTE E COMPACTO. - ÍMÃS SUPER RESISTENTES OCULTOS NA PRÓPRIA PEÇA. - NÃO ACUMULA GESSO DEVIDO NÃO CONTER FISSURAS EM SUA ESTRUTURA. - FÁCIL MONTAGEM. - VERSÁTIL E PRÁTICO: PERMITE A TROCA RÁPIDA DE MODELOS. - PERMITE A REPRODUÇÃO DOS MOVIMENTOS DE ABERTURA, FECHAMENTO E LATERALIDADE. - ÓTIMO ACABAMENTO. - BAIXO CUSTO. - PERMITE A UTILIZAÇÃO DA BASE CONFORMADORA. VALIDADE: INDETERMINADA. PRODUTO NÃO PERECÍVEL. EMBALAGEM: UNITÁRIA.</t>
  </si>
  <si>
    <t>COMPASSO DE WILLIS* FABRICADO AÇO INOX. * VALIDADE: INDETERMINADA.</t>
  </si>
  <si>
    <t>CUBA DE BORRACHA GRANDE, FLEXÍVEL; * DESENVOLVIDA EM POLÍMERO ESPECIAL; * RESISTENTE E MALEÁVEL; * FACILITA A EMPUNHADURA, PROPORCIONANDO AO PROFISSIONAL QUE SEGURE A CUBA COM FIRMEZA E CONSIGA MANIPULAR COM MAIOR AGILIDADE E SEGURANÇA OS MATERIAIS, COM O AUXILIO DE UMA ESPÁTULA* CAPACIDADE: 380ML.</t>
  </si>
  <si>
    <t xml:space="preserve">ESCULPIDOR LECRON N°5 EM AÇO INOX - TAMANHO: 16CM; MATERIAL DO PRODUTO: AÇO INOXIDÁVEL AISI 304 E AISI 420; AUTOCLAVÉL; GARANTIA DE 10 ANOS (CONTRA DEFEITO DE FABRICAÇÃO COMPROVADO). </t>
  </si>
  <si>
    <t>ESPÁTULA DUPLA PARA CERA N° 07 EM AÇO INOX AUTOCLAVÁVEL INDICADA PARA MANUSEIO DE CERA EM LABORATÓRIO - ESPÁTULA PARA CERA N°7; COMPRIMENTO DO CABO: 65MM; FABRICADA EM AÇO INOX COM RIGOROSO TESTE DE CONTROLE DE QUALIDADE; AUTOCLAVÁVEL; BUSCA OFERECER QUALIDADE E DURABILIDADE.</t>
  </si>
  <si>
    <t>ESPÁTULA ODONTOLÓGICA SIMPLES Nº 36, EM AÇO INOX AUTOCLAVAVEL - FABRICADA EM AÇO INOX; INSTRUMENTO AUTOCLAVÁVEL; CABO OITAVADO.BUSCA OFERECER UM FÁCIL MANUSEIO AO PROFISSIONAL; MODELO N°36; GARANTIA PELO FABRICANTE: 10 ANOS CONTRA DEFEITO DE FABRICAÇÃO COMPROVADO.</t>
  </si>
  <si>
    <t>ESPÁTULA PARA GESSO CABO PLÁSTICO, ESPÁTULAS DE INOX - ALTA RESISTÊNCIA, MANTÉM SUAS PROPRIEDADES, NÃO OXIDA E NÃO PERDE SEU BRILHO, MESMO QUANDO SUBMETIDO A BAIXAS E ELEVADAS TEMPERATURAS; * CABO PLÁSTICO COR MADEIRA - SÃO RESISTENTES E FORAM DESENVOLVIDOS PARA UM CICLO DE VIDA LONGO; * PERMITEM TOTAL HIGIENE EM SEU USO; * ASSEGURA CONFIABILIDADE EM SUA ESTERILIZAÇÃO;</t>
  </si>
  <si>
    <t>FACA PARA GESSO AÇO INOX AUTOCLAVÁVEL INDICADO PARA MODELAGEM DE GESSO AISI 420.</t>
  </si>
  <si>
    <t>LAMPARINA HANNAU ODONTOLÓGICO ARTESANATO PROTETICO,UTILIZADA POR DENTISTAS E PROTÉTICOS PARA PLASTIFICAÇÃO DE CERAS NA MONTAGEM DE DENTES EM PRÓTESES DENTÁRIAS, ENCERAMENTO DE DENTES, INDIVIDUALIZAÇÃO DE MOLDEIRAS, ETC. CAPACIDADE PARA 120 ML. ACOMPANHA BASE DE APOIO.</t>
  </si>
  <si>
    <t>LÁPIS CÓPIA AZUL 1800 –OS LÁPIS DE REPRODUÇÃO PARA LABORATÓIO DE PRÓTESE.</t>
  </si>
  <si>
    <t>MANDRIL PARA PEÇAS DE MÃO CÔNICO - TIRAS DE LIXA - PARA ADAPTAÇÃO DE TIRAS DE LIXA NO CONTRA-ÂNGULO; EM AÇO INOXIDÁVEL.</t>
  </si>
  <si>
    <t>MANDRIL ROSQUEÁVEL PARA DISCOS Nº 4007 – PM; EM AÇO INOX REFORÇADO.</t>
  </si>
  <si>
    <t>MOLDEIRA PARA EDENTULO RASA PERFURADA, EM AÇO INOX, AS PERFURAÇÕES AUMENTAM A RETENÇÃO DO MATERIAL DE MOLDAGEM. EMBALAGEM COM 8 UNIDADES, 4 INFERIORES + 4 SUPERIORES NAS NUMERAÇÕES 1, 2, 3 E 4.</t>
  </si>
  <si>
    <t>MUFLA N.7 COM PINOS DE LATÃO PARA PROTESE DENTARIA, REFORÇADA COM EXCELENTE PROPRIEDADE TÉRMICA E ALTA RESISTÊNCIA MECÂNICA, FACILIDADE NA DEMUFLAGEM DEVIDO AOS ÂNGULOS INTERNOS AUTOEXPULSANTES, MUFLA EM LIGA DE LATÃO COMPOSTA POR 03 PEÇAS COM ACABAMENTO ESCOVADO.</t>
  </si>
  <si>
    <t>MUFLA PARA INJETORAS DE PRÓTESES FLEXÍVEL; MATERIAL: ALUMÍNIO FUNDIDO; MUFLA IDEAL PARA INJEÇÃO DE RESINA FLEXÍVEL; COMPATÍVEL COM A MAIORIA DAS MÁQUINAS INJETORAS; COMPOSTA POR 02 PEÇAS DE LIGA DE ALUMÍNIO COM ACABAMENTO POLIDO, QUATRO PARAFUSOS E CHAVE DE APERTO; INDICADO PARA INJEÇÃO DE RESINA EM PRÓTESE FLEXÍVEL; VALIDADE INDETERMINADA.</t>
  </si>
  <si>
    <t>PLACA PARA PRÓTESE CURVA DE SPEE INFERIOR  FABRICADO EM ALUMÍNIO. VALIDADE: INDETERMINADA. NÃO AUTOCLAVÁVEL 13CM.</t>
  </si>
  <si>
    <t>PLACA PARA PRÓTESE CURVA DE SPEE SUPERIOR  FABRICADO EM ALUMÍNIO. VALIDADE: INDETERMINADA. NÃO AUTOCLAVÁVEL.</t>
  </si>
  <si>
    <t>RÉGUA DE FOX COM ARCO PODE SER AUTOCLAVADO; O CONJUNTO É COMPOSTO POR 2 MODELOS DE RÉGUA. O MODELO 1 POSSUI FORMATO ANATÔMICO PARA SER ADAPTADO INTRA ORALMENTE EM CONTATO COM O ROLETE DE CERA SUPERIOR E TRANSFERIR PARA O MEIO EXTRA-ORAL DO PACIENTE O PLANO DESDE O ROLETE. O MODELO 2 É UTILIZADO PARA COMPARAÇÃO E AVALIAÇÃO EXTERNA ENTRE OS PLANOS DO PACIENTE E DO ROLETE DE CERA;* MODELO 1 COMPRIMENTO: 213MM. LARGURA: 114MM. ALTURA: 1,5MM; * MODELO 2 COMPRIMENTO: 195MM. LARGURA: 56MM. ALTURA: 1,5MM.</t>
  </si>
  <si>
    <t>TESOURA PARA OURO 10 CM PARA CORTE DE METAL. PRODUTO CONFECCIONADO EM AÇO INOXIDÁVEL.</t>
  </si>
  <si>
    <t>ANESTÉSICO 2% CLORIDRATO DE LIDOCAINA S/VASO CONSTRITOR DE USO ODONTOLÓGICO; APRESENTAÇÃO: SOLUÇÃO INJETÁVEL 20 MG/ML SEM VASOCONSTRITOR; CAIXA CONTENDO 50 CARPULES DE 1,8 ML; COMPOSIÇÃO SEM VASOCONSTRITOR CADA ML CONTÉM: CLORIDRATO DE LIDOCAÍNA20 MG VEÍCULO ESTÉRIL Q.S.P. 1,0 ML EXCIPIENTES: CLORETO DE SÓDIO, METILPARABENO, HIDRÓXIDO DE SÓDIO E ÁGUA PARA INJETÁVEIS. OBSERVAÇÃO: CADA CARPULE (TUBETE)  2% SEM VASOCONSTRITOR CONTÉM 36 MG DE CLORIDRATO DE LIDOCAÍNA.</t>
  </si>
  <si>
    <t>MAT. ODONTOLOGICOS - III</t>
  </si>
  <si>
    <t>ÁCIDO POLIACRÍLICO A 11,5% • CONTÉM ÁCIDO POLIACRÍLICO A 11,5%. • COR AZULADA PARA MELHOR VISUALIZAÇÃO. • CONSISTÊNCIA EM GEL PARA MELHOR CONTROLE DE APLICAÇÃO. APRESENTAÇÃO: FRASCO COM 10ML.</t>
  </si>
  <si>
    <t>PARAMOCLOROFENOL CANFORADO* POSSUI AÇÃO BACTERECIDA DE AMPLO ESPECTRO. PARAMONOCLOROFENOL CANFORADO PMCC. FRASCO DE 20ML. O PARAMONOCLOROFENOL CANFORADO É UM LÍQUIDO INCOLOR OU AMARELO CLARO COM AROMA CARACTERÍSTICO DE CÂNFORA. POSSUI PROPRIEDADES ANTISSÉPTICAS DO FENOL E DO CLORO E APRESENTA UM AMPLO ESPECTRO ANTIBACTERIANO SENDO EFICAZ TAMBÉM CONTRA FUNGOS. UTILIZADO COMO ANTISSÉPTICO E ANALGÉSICO SENDO EMPREGADO COMO MEDICAÇÃO INTRACANAL (CURATIVO DE DEMORA); - NÃO AGRIDE OS TECIDOS VIVOS; - VOLÁTIL; - DESINFECÇÃO DOS CANAIS ACESSÓRIOS.</t>
  </si>
  <si>
    <r>
      <t>AGULHAS ENDO-EZE TIPS</t>
    </r>
    <r>
      <rPr>
        <sz val="8"/>
        <color rgb="FF202124"/>
        <rFont val="Arial"/>
        <family val="2"/>
      </rPr>
      <t xml:space="preserve"> AGULHA FINA, METÁLICA E ARREDONDADA (27 GA, Ø 0,40 MM) COM EXTREMIDADE ANTI-OBTURAÇÃO ÚNICA; A PONTA APRESENTA VENTILAÇÃO DE UM DOS LADOS PARA IRRIGAÇÃO LATERAL, EVITANDO O PERIGO DA EXTRUSÃO DE FLUIDOS ATRAVÉS DO ÁPICE; COMPRIMENTO DA AGULHA 25 MM. EMBALAGEM COM 20 UNIDADES.</t>
    </r>
  </si>
  <si>
    <r>
      <t>GRAMPO UNIMATRIZ R* BOM DESEMPENHO. OS GRAMPOS E OS PROTETORES DE SILICONE SÃO AUTOCLAVÁVEIS. OS GRAMPOS DEVEM SER USADOS COM OS PROTETORES DE SILICONE PARA UM AJUSTE APROPRIADO DA MATRIZ. REFORÇO E DESIGN DIFERENCIADO.</t>
    </r>
    <r>
      <rPr>
        <b/>
        <sz val="8"/>
        <color theme="1"/>
        <rFont val="Arial"/>
        <family val="2"/>
      </rPr>
      <t xml:space="preserve"> INFORMAÇÕES TÉCNICAS</t>
    </r>
    <r>
      <rPr>
        <sz val="8"/>
        <color theme="1"/>
        <rFont val="Arial"/>
        <family val="2"/>
      </rPr>
      <t xml:space="preserve"> COMPOSIÇÃO DOS GRAMPOS: AÇO CARBONO NIQUELADO. COMPOSIÇÃO DOS PROTETORES: SILICONE. * A ESTERILIZAÇÃO PODE OCASIONAR LEVE MUDANÇA NA COLORAÇÃO DOS PROTETORES, PORÉM, NÃO AFETA SUA FUNCIONALIDADE. ESTERILIZAÇÃO EM AUTOCLAVE DOS GRAMPOS E PROTETORES SEPARADAMENTE (126°C - 16 MIN).</t>
    </r>
  </si>
  <si>
    <r>
      <t xml:space="preserve">LIMA PRO DESIGN  </t>
    </r>
    <r>
      <rPr>
        <b/>
        <sz val="8"/>
        <color theme="1"/>
        <rFont val="Arial"/>
        <family val="2"/>
      </rPr>
      <t>M</t>
    </r>
    <r>
      <rPr>
        <sz val="8"/>
        <color theme="1"/>
        <rFont val="Arial"/>
        <family val="2"/>
      </rPr>
      <t xml:space="preserve"> FABRICADAS COM LIGA DE NITI, DE ALTO PADRÃO DE USINAGEM, POSSUI TRATAMENTO TÉRMICO CM (CONTROLLED MEMORY) QUE POSSIBILITA PREPAROS RADICULARES EXTREMAMENTE CENTRADOS EVITANDO DESGASTES DESNECESSÁRIOS E INDESEJÁVEIS DE DENTINA. ESTES INSTRUMENTOS SÃO UTILIZADOS EM MOVIMENTO ROTACIONAL NO SENTIDO HORÁRIO (COM A PONTA DOS DEDOS). APRESENTAM BAIXO CUSTO OPERACIONAL, POIS EXCLUI O USO DE BROCAS DE GATES GLIDDEN E DAS LIMAS DE PRIMEIRA E SEGUNDA SÉRIE DE AÇO INOX. EMBALAGEM COM 3 LIMAS (15.05 / 25.01 / 25.06) DE 25 MM.</t>
    </r>
  </si>
  <si>
    <r>
      <t>PEÇA RETA. EMBALAGEM C/ 1 PEÇA RETA PM INTRA C / IRRIGAÇÃO 500.</t>
    </r>
    <r>
      <rPr>
        <b/>
        <sz val="8"/>
        <color rgb="FF000000"/>
        <rFont val="Arial"/>
        <family val="2"/>
      </rPr>
      <t xml:space="preserve"> CARACTERÍSTICAS:</t>
    </r>
    <r>
      <rPr>
        <sz val="8"/>
        <color rgb="FF000000"/>
        <rFont val="Arial"/>
        <family val="2"/>
      </rPr>
      <t xml:space="preserve"> BAIXO NÍVEL DE RUÍDO E VIBRAÇÃO; ENCAIXE INTRAMATIC UNIVERSAL; SPRAY ÚNICO EXTERNO; ERGONOMIA. DADOS TÉCNICOS: AUTOCLAVÁVEL ATE 135C; TRANSMISSÃO 1:1; ROTAÇÃO MÍNIMA DE 5.000 RPM; ROTAÇÃO MÁXIMA DE 20.000 RPM; POSSUI TROCA DE BROCA NO ANEL E UTILIZA BROCAS PM DE 2,35 MM</t>
    </r>
  </si>
  <si>
    <t>12</t>
  </si>
  <si>
    <t>AMALGAMADOR DIGITAL VIBRAÇÃO. * SIMPLES DE USAR, APENAS 3 BOTÕES. * COMPATÍVEL COM TODAS AS CÁPSULAS. * IDENTIFICADOR DE INSTABILIDADE NA CORRENTE ELÉTRICA E FUNÇÃO DE DESLIGAR. * BI-VOLT. * EXISTEM TRÊS OPÇÕES DE TEMPO, 6, 8 E 10 SEGUNDOS PARA MISTURAR OS MATERIAIS ENCAPSULADOS. A TRITURAÇÃO PODE SER INTERROMPIDA AO PRESSIONAR ESTES BOTÕES DURANTE A OPERAÇÃO OU APENAS AO SE LEVANTAR A TAMPA. * A SUPERFÍCIE LISA DO APARELHO É HIGIÊNICA, FACILITANDO A LIMPEZA E O CONTROLE DE INFECÇÃO. ESTA SUPERFÍCIE PLÁSTICA NÃO-POROSA PODE SER LIMPA COM QUALQUER DESINFETANTE DENTAL. * O ULTRAMAT TEM UM MICROPROCESSADOR INTERNO QUE CONTROLA O TEMPO DE OSCILAÇÃO, GARANTINDO UMA TRITURAÇÃO MAIS EXATA E CONSISTENTE. * O ULTRAMAT TEM UM RUÍDO MUITO BAIXO. APRESENTA UMA VIBRAÇÃO MÍNIMA ASSEGURANDO QUE SUA PARTE EXTERNA NÃO SE MOVA FAZENDO COM QUE ELE * TRITURAÇÃO EXATA E CONSISTENTE. * EXTREMAMENTE SILENCIOSO E COM BAIXA PERMANEÇA ESTÁVEL. * GARANTIA: 2 ANOS.</t>
  </si>
  <si>
    <t>AUTOCLAVE  21 LITROS DE ALUMÍNIO NA COR BRANCA COM TECLADO DE CONTROLE NA COR AZUL, CÂMARA AÇO INOX, CAPACIDADE DE 21 LITROS, QUANTIDADE DE ÁGUA UTILIZADA A CADA CICLO 250 ML DE ÁGUA DESTILA0DA, POTÊNCIA MÍNIMA 1.600 WATTS, VOLTAGEM BIVOLT AUTOMÁTICO, CONSUMO DE ENERGIA 485 WATTS/HORA, FREQUÊNCIA 50/60 HZ, DIMENSÕES AUTOCLAVE: 38 X 38 X 55 CM (L X A X P) / CÂMARA: 25 X 43 CM (D X P), PESO BRUTO 26,8 KG, DIMENSÕES DAS BANDEJAS 19 X 1,2 X 38 CM (TAMANHO ÚNICO) GARANTIA MÍNIMA DE 2 ANOS.</t>
  </si>
  <si>
    <t xml:space="preserve">FOTOPOLIMERIZADOR SEM FIO CARACTERÍSTICAS: -EMBALAGEM COM 1UN. -À BATERIA DE LÍTIO (SEM FIO). PODE SER UTILIZADO COM OU SEM FIO. -LUZ FRIA (AZUL) GERADA POR LED DE ALTA POTÊNCIA (1250 MW/CM2). SEM AQUECIMENTO DENTAL E DA RESINA. -TEMPOS DE APLICAÇÃO DISPONÍVEIS: 5, 10 E 20 SEGUNDOS. -BIVOLT AUTOMÁTICO, PODENDO SER UTILIZADO EM TENSÕES DE ALIMENTAÇÃO ENTRE 100V - 240V~ (50/60HZ). -DESLIGAMENTO AUTOMÁTICO AO FINAL DO TEMPO SOLICITADO. -CORPO DA CANETA CONSTITUÍDO EM ABS. -RADIOMETRO INTERNO AUTOMÁTICO. MANTÉM ESTABILIZADA A POTÊNCIA DE LUZ. -PEÇA DE MÃO ANATÔMICA PARA MELHOR MANUSEIO. -SILENCIOSO, POIS NÃO NECESSITA DE VENTILAÇÃO FORÇADA. -ALTO TEMPO DE VIDA ÚTIL DO LED EMISSOR DE LUZ.-PONTEIRA EM FIBRA ÓTICA. -PONTEIRAS CONDUTORAS DA LUZ COM GIRO DE 360º. -MODO DE USO: RAMPA. -GARANTIA: 12 MESES. -COMPRIMENTO SEM A PONTEIRA: 16,5 CM. -ALIMENTAÇÃO: BIVOLT AUTOMÁTICO 90 240 V. -FREQÜÊNCIA: 50/60 HZ. -PESO DA PEÇA DE MÃO: 0,100 KG. -PESO BRUTO: 0,300 KG. -COMPRIMENTO DE ONDA: 420 À 480 NM. -EMISSOR DE LUZ: LED (LIGHT EMITING DIODE)  LUZ AZUL. -BATERIA: 3,7V 1400 MA. -POTÊNCIA DE LUZ: 1250 MW/CM². -MODO DE USO: RAMPA - POTÊNCIA GRADUAL CRESCENTE NOS PRIMEIROS 5 SEGUNDOS, PERMANECENDO LOGO APÓS COM SUA POTÊNCIA MÁXIMA. </t>
  </si>
  <si>
    <t>LOCALIZADOR DE ÁPICE CONFIGURAÇÃO: POSSUI CALIBRAÇÃO E SELEÇÃO DE FREQUÊNCIA AUTOMÁTICA. CONTROLE DE SOM PROGRESSIVO, DISPLAY COLORIDO PARA FACILITAR A VISUALIZAÇÃO. COMPACTO. BATERIA RECARREGÁVEL; ESCALA REGRESSIVA EM DÉCIMOS DE MILÍMETROS A PARTIR DE 2MM AQUÉM DA SAÍDA FORAMINAL. GARANTIA DE 2 ANOS; DISPONÍVEL NAS TENSÕES 110V E 220 V.</t>
  </si>
  <si>
    <t xml:space="preserve">ULTRASSOM + JATO DE BICARBONATO. * APARELHO CONJUGADO DE ULTRASSOM PIEZOELÉTRICO PARA PROFILAXIA DO CÁLCULO E JATO DE BICARBONATO DE SÓDIO PARA REMOÇÃO DO BIOFILME NÃO MINERALIZADO. CORPO CONFECCIONADO EM ABS COM DESIGN VERTICAL, OFERECE RESISTÊNCIA ESTRUTURAL E EQUILÍBRIO. * CIRCUITO ELETRÔNICO LOCALIZADO ATRÁS DO PAINEL FRONTAL. * PAINEL COM CONTROLES DO SISTEMA ERGONOMICAME, NTE DESENHADOS. * DISPLAY INDICATIVO DE QUAL FUNÇÃO ESTÁ ACIONADA: PERIO, ENDO, DENTÍSTICA, BOMBA PERISTÁLTICA OU JATO DE BICARBONATO. * TANQUE DO RESERVATÓRIO DE LÍQUIDO IRRIGANTE ACOPLADO E REMOVÍVEL. * ALTURA: 215 MM. * LARGURA: 310 MM. * COMPRIMENTO: 250 MM. * TENSÃO: 99 A 242 (V). * POTÊNCIA:36 (W). * FREQUÊNCIA: 24 A 30 (KHZ). * UNIDADE. ACOMPANHA 3 PONTEIRAS (2 SUBGENGIVAIS E 1 SUPRAGENGIVAL). * GARANTIA: 12 MESES. </t>
  </si>
  <si>
    <t>EQUIP. ODONTOLOGICO</t>
  </si>
  <si>
    <t>BOBINA DE PAPEL SULFITE PARA PLOTTER 610MM X 50M 75G/M² T2"</t>
  </si>
  <si>
    <t>CADERNO DE PROTOCOLO CAPA DURA-100 FLS FORMATO 160X220MM</t>
  </si>
  <si>
    <t>CANETA MARCA TEXTO FLUORESCENTE AZUL De 1ª qualidade, ponta chanfrada c/ possibilidade de traço, tampa ventilada, corpo plástico medindo aproximadamente 13 cm (sem considerar a tampa), com tinta à base de corantes e água.</t>
  </si>
  <si>
    <t>ENVELOPE A4 SACO KRAFT OURO 260 X 360 Cor: Ouro/Amarelo - Peso unidade: 0,015 - Gramatura: 80 g/m²</t>
  </si>
  <si>
    <t>PAPEL SULFITE A3 BRANCO 75G CAIXA 2500FOLHAS</t>
  </si>
  <si>
    <t>PAPEL SULFITE A4 210 MM X 297 MM RESMA C/500 FOLHAS</t>
  </si>
  <si>
    <t>RESMA</t>
  </si>
  <si>
    <t>PRENDEDOR DE PAPEL 32 MM  11,4</t>
  </si>
  <si>
    <t>PRENDEDOR DE PAPEL 41 MM  15 ,8</t>
  </si>
  <si>
    <t>PRENDEDOR DE PAPEL 51 MM  2</t>
  </si>
  <si>
    <t>BLOCO</t>
  </si>
  <si>
    <t>FITA DUPLA FACE 19MMX30M</t>
  </si>
  <si>
    <t>PAPEL SULFITE A4 RESMA 500 FOLHAS – AMARELO</t>
  </si>
  <si>
    <t>PAPEL SULFITE A4 RESMA 500 FOLHAS – AZUL</t>
  </si>
  <si>
    <t>REGUA ESCOLAR DE MADEIRA   30 CM</t>
  </si>
  <si>
    <t>CORTADOR DE ISOPOR</t>
  </si>
  <si>
    <t>PAPEL SULFITE RESMA 100 FOLHAS – AZUL</t>
  </si>
  <si>
    <t>CANETA MARCA TEXTO FLUORESCENTE AMARELO De 1ª qualidade, ponta chanfrada c/ possibilidade de traço, tampa ventilada, corpo plástico medindo aproximadamente 13 cm (sem considerar a tampa), com tinta à base de corantes e água.</t>
  </si>
  <si>
    <t>CANETA MARCA TEXTO FLUORESCENTE ROSA De 1ª qualidade, ponta chanfrada c/ possibilidade de traço, tampa ventilada, corpo plástico medindo aproximadamente 13 cm (sem considerar a tampa), com tinta à base de corantes e água.</t>
  </si>
  <si>
    <t>CANETA MARCA TEXTO FLUORESCENTE LARANJA De 1ª qualidade, ponta chanfrada c/ possibilidade de traço, tampa ventilada, corpo plástico medindo aproximadamente 13 cm (sem considerar a tampa), com tinta à base de corantes e água.</t>
  </si>
  <si>
    <t>PORTA CANETAS TRIPLO Porta objetos com base em poliestireno 3 Divisões Peso bruto: 0,14 kg Medida produto acabado: 170 x 70 x 80mm porta objetos completo, com espaço para lembretes espaço PARA canetas</t>
  </si>
  <si>
    <t>TESOURA EM AÇO INOXIDAVEL 21 CM Material: aço inoxidável, material cabo: plástico comprimento: 23cm, características adicionais: sem ponta</t>
  </si>
  <si>
    <t>FITA ADESIVA material papel especial acidfree largura 1,2 polegadas, comprimento 15m, cor incolor, aplicação restaurador de livros e documentos, características adicionais fina, resistente e transparente, pacote 1 unidade</t>
  </si>
  <si>
    <t>PASTA EM CARTOLINA PLASTIFICADA com elástico cores variadas medidas 240x 350 mm cores variadas. Com aba nas pontas</t>
  </si>
  <si>
    <t>PASTA TIPO AZ LOMBO LARGO PRETA Lombo largo, Fabricadas em material resistente, com bom acabamento, Revestimento externo ANTI-BACTÉRIA com PP e interno com papel branco. Visor plástico com etiqueta na lombada. Olhal niquelado fixo na pasta, Ferragem niquelada de alta precisão. Cor: Preta. Medidas aproximadas: L:285 x A:75 x C:345mm.</t>
  </si>
  <si>
    <t>CARTOLINA VARIAS CORES 180 G</t>
  </si>
  <si>
    <t>COLA ADESIVA DE CONTATO 75G</t>
  </si>
  <si>
    <t>ALFINETE COLORIDO PARA MURAL N° 03 CAIXA COM  50 UNIDADES</t>
  </si>
  <si>
    <t>BALÃO 7 POLEGADAS ESTAMPADO DE BOA QUALIDADE PACOTE COM 50</t>
  </si>
  <si>
    <t>BEXIGA DE LATEX CORACAO   BALAO N 11   SORTIDOS     PACOTE C 50 UNIDADES</t>
  </si>
  <si>
    <t>BARBANTE BARROCO MESCLADO DE 226 METROS CORES DIVERSAS</t>
  </si>
  <si>
    <t>BARBANTE DE CORES DIVERSAS N°8</t>
  </si>
  <si>
    <t>BRINQUEDO PEDAGOGICO MADEIRA BRINCANDO COM AS LETRAS 36 PEÇAS</t>
  </si>
  <si>
    <t>BRINQUEDO PEDAGOGICO MADEIRA LETRAS DO A AO Z 78 PEÇAS</t>
  </si>
  <si>
    <t>CAIXA ORGANIZADORA TRANSPARENTE COM TAMPA E DUAS TRAVAS EM CADA LATERAL COM CAPACIDADE DE 56,1 LITROS.</t>
  </si>
  <si>
    <t>CAIXA ORGANIZADORA TRANSPARENTE COM TAMPA E DUAS TRAVAS EM CADA LATERAL COM CAPACIDADE DE 72 LITROS.</t>
  </si>
  <si>
    <t>COLA COLORIDA COM GLITER  23G VARIAS CORES</t>
  </si>
  <si>
    <t xml:space="preserve">FOLHA DE E.V.A. COM CORES VARIADAS </t>
  </si>
  <si>
    <t>FOLHAS DE E.V.A PLUSH CORES VARIADAS</t>
  </si>
  <si>
    <t>FOLHAS DE E.V.A POÁ CORES VARIADAS</t>
  </si>
  <si>
    <t>FOLHAS E.V.A COM GLITTER CORES VARIADAS</t>
  </si>
  <si>
    <t>PAPEL CONTACT- PLASTICO ADESIVOS BRANCO OPACO. INCOLOR 50 CM X 25 MTS</t>
  </si>
  <si>
    <t>PAPEL PARDO EM BOBINA, 66 X 60 DE 10KG</t>
  </si>
  <si>
    <t>BARALHO DE UNO</t>
  </si>
  <si>
    <t>BOLEADORES PLÁSTICO PARA MANDALA E PASTA AMERICANA COM 8 UNIDADES</t>
  </si>
  <si>
    <t>PEDRARIA CHATON PARA COSTURA REONDO 2 FUROS 08MM COR CRISTAL</t>
  </si>
  <si>
    <t>PEDRARIA CHATON PARA COSTURA REONDO 2 FUROS 10MM COR CRISTAL</t>
  </si>
  <si>
    <t>PEDRARIA CHATON PARA COSTURA REONDO 2 FUROS 14MM COR CRISTAL COR AMBAR</t>
  </si>
  <si>
    <t>PEDRARIAS CABEDAL STRASS CHATON POR METRO 14MM CORES VARIADAS (MIX) 100M</t>
  </si>
  <si>
    <t>PEDRARIAS CABEDAL STRASS CHATON POR METRO 16MM CORES VARIADAS (MIX) 100M</t>
  </si>
  <si>
    <t>PEDRARIAS MEIA PEROLA 10MM CHAMPANHE 1000 PEÇAS PARA COLAGEM COR PEROLA</t>
  </si>
  <si>
    <t>PEDRARIAS MEIA PEROLAS 06MM CHAMPANHE 1000 PEÇAS PARA COLAGEM SEM FURO</t>
  </si>
  <si>
    <t>PLACA DE MADEIRA MDF REDONDA CRUA 35 CM DE DIAMENTRO POR 3 MM DE ESPESSURA</t>
  </si>
  <si>
    <t>PLACA DE MADEIRA MDF REDONDA CRUA, 60 CM DE DIÂMETRO POR 6MM ESPESSURA</t>
  </si>
  <si>
    <t xml:space="preserve">TINTA ACRÍLICA PVA 100 ML -  CORES VARIADAS </t>
  </si>
  <si>
    <t>Descrição do item</t>
  </si>
  <si>
    <t>Abacaxi</t>
  </si>
  <si>
    <t>Abacaxi tipo pérola, de primeira qualidade, in natura, tamanho e coloração uniforme, peso médio de 1,5 kg,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</si>
  <si>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Abóbora Cabotiã</t>
  </si>
  <si>
    <t>Abóbora tipo Cabotiã, de primeira qualidade, in natura,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</si>
  <si>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Abobrinha tipo brasileira</t>
  </si>
  <si>
    <t>Abóbora do tipo menina brasileira, de primeira qualidade, in natura, verde, tamanho e coloração uniforme, polpa firme. Livre de sujidades, parasitas, larvas, mofos e resíduos de fertilizantes. Deverá estar em perfeito estado para consumo, sem defeitos graves como podridão, amassado, murcho, deformado, descolorado, queimado do sol ou por refrigeração, com manchas ou rachaduras, injúrias por pragas ou doenças. O produto deve ser acondicionado em embalagem apropriada.</t>
  </si>
  <si>
    <t>Açafrão em pó</t>
  </si>
  <si>
    <t>Acelga</t>
  </si>
  <si>
    <t>Acelga, de primeira qualidade, in natura, e coloração uniforme, bem desenvolvida, tenra, livre de folhas externas danificadas.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</si>
  <si>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Achocolatado em pó</t>
  </si>
  <si>
    <t>Açúcar cristalizado</t>
  </si>
  <si>
    <t>Alface Crespa</t>
  </si>
  <si>
    <t>Alface, tipo crespa, de primeira qualidade, in natura, e coloração uniforme, bem desenvolvida, tenra, livre de folhas externas danificadas.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</si>
  <si>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Alho graúdo</t>
  </si>
  <si>
    <t>Alho graúdo, in natura, de primeira qualidade, sem réstia, sem casca, bulbo inteiriço, firme e intacto, sem lesões, perfurações e cortes, tamanho e coloração uniformes, sem sujidades, parasitas e larvas, com identificação do produto.</t>
  </si>
  <si>
    <t>Amido de Milho em pó</t>
  </si>
  <si>
    <t>Arroz tipo 1 Agulhinha</t>
  </si>
  <si>
    <t>Aveia em flocos finos</t>
  </si>
  <si>
    <t>Banana nanica</t>
  </si>
  <si>
    <t>Banana, tipo nanica, de primeira qualidade, in natura,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</si>
  <si>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Batata Inglesa</t>
  </si>
  <si>
    <t>Batata inglesa de primeira qualidade in natura, tamanho e coloração uniforme, polpa firme, livre de sujidades, parasitas, larvas, mofos e resíduos de fertilizantes. Deverá estar em perfeito estado para consumo, sem defeitos graves como podridão, amassado, murcho, deformado, descolorado, queimado do sol ou por refrigeração, com manchas ou rachaduras, injúrias por pragas ou doenças e brotos. O produto deve ser acondicionado em embalagem apropriada.</t>
  </si>
  <si>
    <t>Beterraba</t>
  </si>
  <si>
    <t>Beterraba, tipo de mesa, de primeira qualidade in natura,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</si>
  <si>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Biscoito Doce Maisena</t>
  </si>
  <si>
    <t>Biscoito Rosquinha sabor chocolate</t>
  </si>
  <si>
    <t>Biscoito Rosquinha sabor leite</t>
  </si>
  <si>
    <t>Biscoito Salgado integral</t>
  </si>
  <si>
    <t>Biscoito Salgado, tipo cream cracker</t>
  </si>
  <si>
    <t>Biscoito tipo cookies SEM GLÚTEN, SEM LACTOSE, SEM OVO E SEM LEITE</t>
  </si>
  <si>
    <t>Brócolis Japonês</t>
  </si>
  <si>
    <t>Brócolis, tipo Japonês, de primeira qualidade, in natura, tamanho e coloração uniforme, peso médio de 1,2 kg,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</si>
  <si>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Canela em pó</t>
  </si>
  <si>
    <t>Canela em rama</t>
  </si>
  <si>
    <t>Canjica de Milho Amarela</t>
  </si>
  <si>
    <t>Carne bovina músculo MOÍDA congelada (IQF)</t>
  </si>
  <si>
    <t>Carne bovina patinho em cubos CUBOS congelada (IQF)</t>
  </si>
  <si>
    <t>Carne bovina patinho em ISCAS congelada (IQF)</t>
  </si>
  <si>
    <t>Carne suína em cubos</t>
  </si>
  <si>
    <t xml:space="preserve">Origem: suína; corte: pernil em cubos; requisito: congelado pelo método sem cartilagem, sem aponeuroses (membranas fibrosa) e excesso de gorduras; cor: entre rosada e avermelhada; identificação: conter dados de identificação e procedência, data de fabricação, validade, número de lote, informação nutricional, peso líquido, com carimbo de inspeção do órgão regulador (SIF, SIE  e SIM); Dados complementares: informações complementares sobre embalagem, exigências e demais condições, conforme especificações contidas no Termo de Referência. </t>
  </si>
  <si>
    <t>Cebola Nacional</t>
  </si>
  <si>
    <t>Cebola Nacional, de primeira qualidade, in natura, casca protetora, apresentando grau de maturação, tal que lhe permita suportar a manipulação, o transporte e a conservação em condições adequadas para o consumo, com ausência  de brotos, sujidades,  parasitas  e larvas, Peso e tamanho padrão médio.</t>
  </si>
  <si>
    <t>Cebolinha</t>
  </si>
  <si>
    <t>Cenoura</t>
  </si>
  <si>
    <t>Cenoura, de primeira qualidade, in natura, tamanho médio,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</si>
  <si>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Charque</t>
  </si>
  <si>
    <t>Chuchu</t>
  </si>
  <si>
    <t>Chuchu, de primeira qualidade, in natura, tamanho médio,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</si>
  <si>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Coco ralado desidratado sem açúcar</t>
  </si>
  <si>
    <t>Colorau</t>
  </si>
  <si>
    <t>Couve folha</t>
  </si>
  <si>
    <t>Couve folha de primeira qualidade, in natura, tamanho coloração - com folhas integras, livres de fungos; livre de sujidades, parasitas, larvas, mofos e resíduos de fertilizantes. Deverá estar em perfeito estado para consumo, sem defeitos graves como podridão, amassado, murcho, deformado, descolorado, queimado do sol ou por refrigeração, com manchas ou rachaduras, injúrias por pragas ou doenças. O produto deve ser acondicionado em embalagem apropriada.</t>
  </si>
  <si>
    <t>Couve flor</t>
  </si>
  <si>
    <t>Couve – flor, de primeira qualidade, in natura, tamanho e coloração uniforme, peso médio de 1,2 kg,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</si>
  <si>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Cravo da índia</t>
  </si>
  <si>
    <t>Creme de leite</t>
  </si>
  <si>
    <t>Doces cremoso sabores variados</t>
  </si>
  <si>
    <t>Ervilha em conserva</t>
  </si>
  <si>
    <t>Ervilha</t>
  </si>
  <si>
    <t>Extrato de tomate</t>
  </si>
  <si>
    <t>Farinha de fubá</t>
  </si>
  <si>
    <t>Farinha de mandioca torrada</t>
  </si>
  <si>
    <t>Farinha de trigo rosca</t>
  </si>
  <si>
    <t>Farinha de trigo especial</t>
  </si>
  <si>
    <t>Farinha de trigo pré mescla</t>
  </si>
  <si>
    <t xml:space="preserve">Feijão Carioquinha tipo </t>
  </si>
  <si>
    <t>Feijão preto tipo</t>
  </si>
  <si>
    <t xml:space="preserve">Fermento biológico fresco </t>
  </si>
  <si>
    <t>Fermento Biológico seco</t>
  </si>
  <si>
    <t xml:space="preserve">PCT </t>
  </si>
  <si>
    <t>Fermento Químico em pó</t>
  </si>
  <si>
    <t>Filé de Frango, sassami</t>
  </si>
  <si>
    <t>Filé de Tilápia</t>
  </si>
  <si>
    <t>Folha de Louro</t>
  </si>
  <si>
    <t>Frango pedaços (coxa e sobrecoxa)</t>
  </si>
  <si>
    <t xml:space="preserve">Gelatina em pó sabores </t>
  </si>
  <si>
    <t>Goiabada</t>
  </si>
  <si>
    <t>Laranja</t>
  </si>
  <si>
    <t>Laranja, tipo pêra, de primeira qualidade, in natura,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</si>
  <si>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Leite Condensado</t>
  </si>
  <si>
    <t xml:space="preserve">UN </t>
  </si>
  <si>
    <t>Leite de coco</t>
  </si>
  <si>
    <t>Leite de Soja</t>
  </si>
  <si>
    <t>Leite em Pó</t>
  </si>
  <si>
    <t>Leite Pasteurizado, integral</t>
  </si>
  <si>
    <t>Linguiça mista</t>
  </si>
  <si>
    <t>Maçã</t>
  </si>
  <si>
    <t>Maçã vermelha de 1ª qualidade, grau médio de amadurecimento.  Unidades de tamanho médio, limpas, sem machucados, danos físicos ou mecânicos oriundos do manuseio e transporte. Deverá estar em perfeito estado para consumo, sem defeitos graves como podridão, amassado, murcho, deformado, descolorado, queimado do sol ou por refrigeração, com manchas ou rachaduras, injúrias por pragas ou doenças. O produto deve ser acondicionado em embalagem apropriada.</t>
  </si>
  <si>
    <t>Macarrão Espaguete</t>
  </si>
  <si>
    <t>Macarrão Parafuso</t>
  </si>
  <si>
    <t>Macarrão Padre Nosso</t>
  </si>
  <si>
    <t>Mamão formosa</t>
  </si>
  <si>
    <t>Mamão, tipo Formosa, de primeira qualidade, in natura,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</si>
  <si>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Margarina vegetal com sal</t>
  </si>
  <si>
    <t>Melancia</t>
  </si>
  <si>
    <t>Melancia peso de 06 a 10 kg, de primeira qualidade, in natura,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t>
  </si>
  <si>
    <t>Melão Amarelo</t>
  </si>
  <si>
    <t>Melão Amarelo, de primeira qualidade, apresentando grau de maturação, tal que lhe permita suportar a manipulação, o transporte e a conservação em condições adequadas para o consumo, com ausência de sujidades, parasitas e larvas.</t>
  </si>
  <si>
    <t>Milho verde em Conserva</t>
  </si>
  <si>
    <t>Óleo de soja</t>
  </si>
  <si>
    <t>Orégano</t>
  </si>
  <si>
    <t>Ovo de galinha</t>
  </si>
  <si>
    <t>CARTELA</t>
  </si>
  <si>
    <t xml:space="preserve">Pão de cachorro quente </t>
  </si>
  <si>
    <t xml:space="preserve">Pão de forma </t>
  </si>
  <si>
    <t>Pera Argentina</t>
  </si>
  <si>
    <t>Pera Argentina, de primeira qualidade, in natura, tamanhos uniformes, apresentando grau de maturação, tal que lhe permita suportar a manipulação, o transporte e a conservação em condições adequadas para o consumo, com ausência de sujidades, parasitas e larvas.</t>
  </si>
  <si>
    <t>Pipoca</t>
  </si>
  <si>
    <t>Repolho roxo</t>
  </si>
  <si>
    <t>Repolho roxo, de primeira qualidade, in natura, e coloração uniforme, bem desenvolvida, tenra, livre de folhas externas danificadas.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</si>
  <si>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Repolho Verde</t>
  </si>
  <si>
    <t>Repolho verde, de primeira qualidade, in natura, e coloração uniforme, bem desenvolvida, tenra, livre de folhas externas danificadas.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</si>
  <si>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Sal refinado</t>
  </si>
  <si>
    <t>Salsicha embalagem a vácuo</t>
  </si>
  <si>
    <t xml:space="preserve"> PCT</t>
  </si>
  <si>
    <t>Salsinha</t>
  </si>
  <si>
    <t>Sardinha em óleo</t>
  </si>
  <si>
    <t>Suco Integral, concentrado, sabor caju</t>
  </si>
  <si>
    <t>Suco Integral, concentrado, sabor goiaba</t>
  </si>
  <si>
    <t>Suco Integral, concentrado, sabor uva</t>
  </si>
  <si>
    <t>Tomate salada</t>
  </si>
  <si>
    <t>Tomate, tipo rasteiro/salada, de primeira qualidade, in natura,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</si>
  <si>
    <t>Vinagre de maçã</t>
  </si>
  <si>
    <t>Massa leve, Farinha de trigo enriquecida com ferro e ácido fólico, açúcar, gordura vegetal de palma, ovo integral em pó, sal, glúten de trigo, emulsificantes estearoil-2-lactil lactato de cálcio, polisorbato 80 e conservador propionato de cálcio. Peso: 50g aproximadamente CADA unidade.</t>
  </si>
  <si>
    <r>
      <t xml:space="preserve">SERVIÇO DE HOSPEDAGEM, PASSAGEM ÁREA E PASSAGEM RODOVIÁRIA EM TODO TERRITORIO NACIONAL - </t>
    </r>
    <r>
      <rPr>
        <b/>
        <sz val="9"/>
        <color rgb="FF000000"/>
        <rFont val="Arial"/>
        <family val="2"/>
      </rPr>
      <t>SEGOV</t>
    </r>
  </si>
  <si>
    <r>
      <t xml:space="preserve">SERVIÇO DE HOSPEDAGEM, PASSAGEM ÁREA E PASSAGEM RODOVIÁRIA EM TODO TERRITORIO NACIONAL - </t>
    </r>
    <r>
      <rPr>
        <b/>
        <sz val="9"/>
        <color rgb="FF000000"/>
        <rFont val="Arial"/>
        <family val="2"/>
      </rPr>
      <t>FAZENDA</t>
    </r>
  </si>
  <si>
    <r>
      <t xml:space="preserve">SERVIÇO DE HOSPEDAGEM, PASSAGEM ÁREA E PASSAGEM RODOVIÁRIA EM TODO TERRITORIO NACIONAL - </t>
    </r>
    <r>
      <rPr>
        <b/>
        <sz val="9"/>
        <color rgb="FF000000"/>
        <rFont val="Arial"/>
        <family val="2"/>
      </rPr>
      <t>EDUCAÇÃO</t>
    </r>
  </si>
  <si>
    <r>
      <t xml:space="preserve">SERVIÇO DE HOSPEDAGEM, PASSAGEM ÁREA E PASSAGEM RODOVIÁRIA EM TODO TERRITORIO NACIONAL - </t>
    </r>
    <r>
      <rPr>
        <b/>
        <sz val="9"/>
        <color rgb="FF000000"/>
        <rFont val="Arial"/>
        <family val="2"/>
      </rPr>
      <t>SEJEL</t>
    </r>
  </si>
  <si>
    <r>
      <t xml:space="preserve">SERVIÇO DE HOSPEDAGEM, PASSAGEM ÁREA E PASSAGEM RODOVIÁRIA EM TODO TERRITORIO NACIONAL - </t>
    </r>
    <r>
      <rPr>
        <b/>
        <sz val="9"/>
        <color rgb="FF000000"/>
        <rFont val="Arial"/>
        <family val="2"/>
      </rPr>
      <t>SEDETUR</t>
    </r>
  </si>
  <si>
    <r>
      <t xml:space="preserve">SERVIÇO DE HOSPEDAGEM, PASSAGEM ÁREA E PASSAGEM RODOVIÁRIA EM TODO TERRITORIO NACIONAL - </t>
    </r>
    <r>
      <rPr>
        <b/>
        <sz val="9"/>
        <color rgb="FF000000"/>
        <rFont val="Arial"/>
        <family val="2"/>
      </rPr>
      <t>SEDERMA</t>
    </r>
  </si>
  <si>
    <r>
      <t xml:space="preserve">SERVIÇO DE HOSPEDAGEM, PASSAGEM ÁREA E PASSAGEM RODOVIÁRIA EM TODO TERRITORIO NACIONAL - </t>
    </r>
    <r>
      <rPr>
        <b/>
        <sz val="9"/>
        <color rgb="FF000000"/>
        <rFont val="Arial"/>
        <family val="2"/>
      </rPr>
      <t>SAÚDE</t>
    </r>
  </si>
  <si>
    <r>
      <t xml:space="preserve">SERVIÇO DE HOSPEDAGEM, PASSAGEM ÁREA E PASSAGEM RODOVIÁRIA EM TODO TERRITORIO NACIONAL - </t>
    </r>
    <r>
      <rPr>
        <b/>
        <sz val="9"/>
        <color rgb="FF000000"/>
        <rFont val="Arial"/>
        <family val="2"/>
      </rPr>
      <t>ASSIST.SOCIAL</t>
    </r>
  </si>
  <si>
    <r>
      <t xml:space="preserve">SERVIÇO DE HOSPEDAGEM, PASSAGEM ÁREA E PASSAGEM RODOVIÁRIA EM TODO TERRITORIO NACIONAL - </t>
    </r>
    <r>
      <rPr>
        <b/>
        <sz val="9"/>
        <color rgb="FF000000"/>
        <rFont val="Arial"/>
        <family val="2"/>
      </rPr>
      <t>CONTROLADORIA</t>
    </r>
  </si>
  <si>
    <r>
      <t xml:space="preserve">SERVIÇO DE HOSPEDAGEM, PASSAGEM ÁREA E PASSAGEM RODOVIÁRIA EM TODO TERRITORIO NACIONAL - </t>
    </r>
    <r>
      <rPr>
        <b/>
        <sz val="9"/>
        <color rgb="FF000000"/>
        <rFont val="Arial"/>
        <family val="2"/>
      </rPr>
      <t>JURÍDICO</t>
    </r>
  </si>
  <si>
    <r>
      <t xml:space="preserve">SERVIÇO DE HOSPEDAGEM, PASSAGEM ÁREA E PASSAGEM RODOVIÁRIA EM TODO TERRITORIO NACIONAL - </t>
    </r>
    <r>
      <rPr>
        <b/>
        <sz val="9"/>
        <color rgb="FF000000"/>
        <rFont val="Arial"/>
        <family val="2"/>
      </rPr>
      <t>SEINFRA</t>
    </r>
  </si>
  <si>
    <r>
      <t xml:space="preserve">MARMITEX </t>
    </r>
    <r>
      <rPr>
        <b/>
        <u/>
        <sz val="10"/>
        <color rgb="FF000000"/>
        <rFont val="Arial"/>
        <family val="2"/>
      </rPr>
      <t>TAMANHO GRANDE, MINIMO DE 800 GRS DE REFEIÇÃO</t>
    </r>
    <r>
      <rPr>
        <sz val="10"/>
        <color rgb="FF000000"/>
        <rFont val="Arial"/>
        <family val="2"/>
      </rPr>
      <t xml:space="preserve">, composto por arroz, feijão, refogado de legumes, um tipo de carne (branca ou vermelha), exceto peixe e carne processada, não permitido osso nem cartilagem e/ou nervos, sendo no </t>
    </r>
    <r>
      <rPr>
        <u/>
        <sz val="10"/>
        <color rgb="FF000000"/>
        <rFont val="Arial"/>
        <family val="2"/>
      </rPr>
      <t>mínimo 250 grs de carne (dos 800 grs totais)</t>
    </r>
    <r>
      <rPr>
        <sz val="10"/>
        <color rgb="FF000000"/>
        <rFont val="Arial"/>
        <family val="2"/>
      </rPr>
      <t>, farofa ou macarrão, em embalagem própria para este fim, com guardanapo de papel e garfo plástico de utensílio,</t>
    </r>
  </si>
  <si>
    <r>
      <t xml:space="preserve">MARMITEX, </t>
    </r>
    <r>
      <rPr>
        <b/>
        <u/>
        <sz val="10"/>
        <color rgb="FF000000"/>
        <rFont val="Arial"/>
        <family val="2"/>
      </rPr>
      <t>TAMANHO MÉDIO, MINIMO DE 650 GRS DE REFEIÇÃO</t>
    </r>
    <r>
      <rPr>
        <sz val="10"/>
        <color rgb="FF000000"/>
        <rFont val="Arial"/>
        <family val="2"/>
      </rPr>
      <t xml:space="preserve">, composto por arroz, feijão, refogado de legumes, um tipo de carne (branca ou vermelha), exceto peixe e carne processada, não permitido osso nem cartilagem e/ou nervos, sendo no </t>
    </r>
    <r>
      <rPr>
        <u/>
        <sz val="10"/>
        <color rgb="FF000000"/>
        <rFont val="Arial"/>
        <family val="2"/>
      </rPr>
      <t>mínimo 150 grs de carne (dos 650 grs totais)</t>
    </r>
    <r>
      <rPr>
        <sz val="10"/>
        <color rgb="FF000000"/>
        <rFont val="Arial"/>
        <family val="2"/>
      </rPr>
      <t>, farofa ou macarrão, em embalagem própria para este fim, com guardanapo de papel e garfo plástico de utensílio, acondicionada individualmente em sacola plástica branca</t>
    </r>
  </si>
  <si>
    <r>
      <t xml:space="preserve">REFEIÇÃO TIPO SELF-SERVICE - </t>
    </r>
    <r>
      <rPr>
        <sz val="10"/>
        <color rgb="FF000000"/>
        <rFont val="Arial"/>
        <family val="2"/>
      </rPr>
      <t>Com carne (bovina, suína, frango ou peixe) em preparação variada, salada variada (contendo folhas e legumes) guarnições (assados, cozidos, frituras e massas) com acompanhamento (arroz e feijão) em preparação variada e 01 (um) refrigerante lata 350 ml ou copo de 300 ml com suco natural ou popa.</t>
    </r>
  </si>
  <si>
    <t>REFEIÇÃO TIPO SELF-SERVICE – COM CHURRASCO - Com carne (bovina, suína, frango) em preparação tipo churrasco, salada variada (contendo folhas e legumes) guarnições (assados, cozidos, frituras e massas) com acompanhamento (arroz e feijão) em preparação variada e 01 (um) refrigerante lata 350 ml ou copo de 300 ml com suco natural ou popa.</t>
  </si>
  <si>
    <r>
      <t xml:space="preserve">REFEIÇÃO A LA CARTE </t>
    </r>
    <r>
      <rPr>
        <sz val="10"/>
        <color rgb="FF000000"/>
        <rFont val="Arial"/>
        <family val="2"/>
      </rPr>
      <t>- Cardápio variado, com opções de prato principal - carne vermelha (bovina e/ou suína) e branca (Abes e/ou peixes) em preparações variadas, massas e produtos vegetais; Opções de guarnições (vegetais em preparações variadas, massas, caldos, cremes e molhos) e/ou saladas contendo folhas, legumes, raízes e tubérculos, frios e queijos, entre outros. Acompanhamentos: arroz e feijão em preparações variadas, pratos típicos, farináceos e produtos de panificação e 01 (um) refrigerante lata 350 ml ou copo de 300 ml com suco natural ou popa.</t>
    </r>
  </si>
  <si>
    <t>REFRIGERANTE PET 2 LITROS Sabores variados. Refrigerante, material água gasosa/xarope, sabores, embalagem com 2litros</t>
  </si>
  <si>
    <t xml:space="preserve">Tinta para demarcação cor branca viária a base de solvente 18 L - NBR 11862 </t>
  </si>
  <si>
    <t xml:space="preserve">Tinta para demarcação cor vermelha viária a base de solvente 18 L NRB 11862 </t>
  </si>
  <si>
    <t>TINTAS E MATERIAIS P/PINTURA VIÁRIA</t>
  </si>
  <si>
    <t xml:space="preserve">   un</t>
  </si>
  <si>
    <t xml:space="preserve">   PAR</t>
  </si>
  <si>
    <t xml:space="preserve">   Par</t>
  </si>
  <si>
    <t xml:space="preserve">   KIT</t>
  </si>
  <si>
    <t xml:space="preserve">  PAR</t>
  </si>
  <si>
    <t>CAPACETE PARA CICLISMO TAMANHO P, M, G. Especificações:  -21 entradas/saídas de ar.- forro acolchoado, fixado por velcro, possibilidade de retirar para higienização. - tamanho do capacete único, porém ele possui ajuste, sendo compatível para vários tamanhos de cabeça. - fitas com ajustes e trava rápida. -Peso: 194 g.</t>
  </si>
  <si>
    <t>Canecão De Alumínio 2 L</t>
  </si>
  <si>
    <t>Chaleira Em Alumínio 2 Litros</t>
  </si>
  <si>
    <t>Colher De Café Aço/Inox 9cm</t>
  </si>
  <si>
    <t>Copo De Plástico Comum 200 Ml</t>
  </si>
  <si>
    <t>Copo De Vidro Transparente 300 Ml</t>
  </si>
  <si>
    <t>Garrafa Térmica 1.8 Lts Com Sistema Pressão Movida A Alavanca Em Vidro Térmico</t>
  </si>
  <si>
    <t>Jarra Plástica Redonda Com Capacidade De 2 Litros C/ Tampa Tamanho Aproximado: 19 X 15 X 22 Cm Matéria Prima: Plástico</t>
  </si>
  <si>
    <t>Jarra Transparente De Vidro 1,5l</t>
  </si>
  <si>
    <t>Panela Pipoqueira Em Alumínio 5l</t>
  </si>
  <si>
    <t>Pano De Prato Linho 60 X 40</t>
  </si>
  <si>
    <t>Toalha De Mesa Retangular 1,60 X 2,50 M Para 8 Lugares</t>
  </si>
  <si>
    <t>Vasilha Plástica Polipropileno Atóxico Redonda Com Tampa Medindo Aprox. 21 X 9 Cm Capac. 2l</t>
  </si>
  <si>
    <t>Xicara Em Vidro Para Chá Temperado Lisa Cor Âmbar Medindo Aprox. 8 X 8cm Capac. 150 Ml</t>
  </si>
  <si>
    <t>Xicara Para Café Com Pires Em Vidro Aprox. 6 X 5cm Capac. Aproximada E Não Superior A 100 Ml</t>
  </si>
  <si>
    <t>Caixa Organizadora 30 L Aprox. 49 X 33 X 28 Cm</t>
  </si>
  <si>
    <t>Coador De Café Flanela 100% Algodão Medindo Aprox. 18 X 21ncm</t>
  </si>
  <si>
    <t>Faca Com Lamina Em Aço Inox E Cabo De Madeira 8 Medindo Aprox. 33,2 X4,5 X 1,8 Cm</t>
  </si>
  <si>
    <t>Fervedor Leiteira Em Alumínio Com Cabo De Madeira Medindo Aprox. 20 X 18 Cm Capac. 5l</t>
  </si>
  <si>
    <t>Funil Em Polipropileno 20 Cm Boca X 1,6 Cm (Bico) X 21 Cm</t>
  </si>
  <si>
    <t>Garfo De Mesa De Inox Com Cabo Plástico</t>
  </si>
  <si>
    <t>Garrafa Térmica Inox/Pto 2,5l Bico Anti Pingo</t>
  </si>
  <si>
    <t>Panela De Pressão Com Tampa Com Asa Ergonômica Com Capacidade Para 7 Lts</t>
  </si>
  <si>
    <t>Pote Plástico Transparente - 1,7 Litro</t>
  </si>
  <si>
    <t>Prato Fundo De Vidro Transparente</t>
  </si>
  <si>
    <t>Suporte Coador De Café Em Plástico Tam.103</t>
  </si>
  <si>
    <t>Abridor Lata Garrafa Em Alumínio</t>
  </si>
  <si>
    <t>Afiador / Amolador De Facas Profissional Com 3 Opções De Afiar, Discos Diamantados, Suporte Em Abs Com Detalhes Em Aço Inox, Base Antiderrapante Cabo Com Design Ergonômico 19,8 X 5,2 X 6,6 Cm (C X L X A), Peso Aproximado 170g.</t>
  </si>
  <si>
    <t>Bacia De Alumínio Capac. 20 L Aprox. 60 X 13 Cm</t>
  </si>
  <si>
    <t>Bacia Em Plástico C/ Alças,32 L Aprox. 47 X 20 Cm</t>
  </si>
  <si>
    <t>Bacia Em Plástico Alças, Capac.5 L Aprox. 26 X 10 Cm</t>
  </si>
  <si>
    <t>Bacia Em Plástico C/ Alça 100l Medindo Aprox. 74 X 29 Cm</t>
  </si>
  <si>
    <t>Bacia Em Plástico Polipropileno Resistente Com Alça Capac. 15 L Medindo Aprox. 40,5 X 17 Cm</t>
  </si>
  <si>
    <t>Bandeja Redonda Em Aço Inox 45cm</t>
  </si>
  <si>
    <t>Bule De Alumínio Com Capacidade De 3 Lts Com Cabo De Madeira</t>
  </si>
  <si>
    <t>Caixa Organizadora 80 Litros transparente Com Tampa Nas Dimensões 63,1 X 44,1 X 41,6 Cm</t>
  </si>
  <si>
    <t>Caixa Organizadora, Plástica Em Material Resistente, A 100 Litros. Transparente Com Tampa De Cores Variadas. Capacidade Par</t>
  </si>
  <si>
    <t>Colher De Sopa De Inox Cabo Liso De Polipropileno</t>
  </si>
  <si>
    <t>Concha Em Aço Inox 400 Ml</t>
  </si>
  <si>
    <t>Cortador Ralador De Legumes Dupla Face</t>
  </si>
  <si>
    <t>Faca De Cozinha Em Aço Inox Cabo De Madeira 6</t>
  </si>
  <si>
    <t>Faca De Serra De Mesa De Inox Com Cabo Plástico</t>
  </si>
  <si>
    <t>Filtro Permanente Para Café Tm 103 Medindo aprox. 14 X 5 Cm</t>
  </si>
  <si>
    <t>Panela De Pressão Em Alumínio 4 5 Litros</t>
  </si>
  <si>
    <t>Panela Em Alumínio Com Tampa 5l</t>
  </si>
  <si>
    <t>Panela Em Alumínio Cabo E Alça Anatômica 3 L</t>
  </si>
  <si>
    <t>Pegador De Massa Em Aço Inox 28 Cm</t>
  </si>
  <si>
    <t>Peneira Em Aço Inox 15 X 30 Cm Malha Fina</t>
  </si>
  <si>
    <t>Ralador 4 Faces Em Aço Inox Medindo Aprox. 10 X 9 24 Cm</t>
  </si>
  <si>
    <t>Tabua De Carne 50 X 30 Cm - Em Polietileno</t>
  </si>
  <si>
    <t>Panela De Pressão Em Alumínio 20 L</t>
  </si>
  <si>
    <t>Concha Industrial Nº 14 800 Ml</t>
  </si>
  <si>
    <t>Cortador/Picador De Legumes Com Tripé 112 Cm</t>
  </si>
  <si>
    <t>Descascador Boleador De Legumes E Frutas Em Polietileno E Laminas Em Inox Medindo Aprox. 16 X 3 Cm</t>
  </si>
  <si>
    <t>Fatiador De Legumes Em Madeira Com Laminas Em Aço Inox Medindo Aprox. 30 X 12 Cm</t>
  </si>
  <si>
    <t>Fervedor Leiteira Em Alumínio Com Cabo De Madeira 2 L</t>
  </si>
  <si>
    <t>Panela De Pressão Em Alumínio Polido Fechamento Interno Capac. 10l Medindo Aprox. 24,5 X 22cm, Alumínio 3mm De Espessura</t>
  </si>
  <si>
    <t>Peneira Tela Galvanizado 50 Cm, Malha 10 Fio 28 Aro De Madeira</t>
  </si>
  <si>
    <t>Colher De Cabo De Plástico Media Para Bebês</t>
  </si>
  <si>
    <t>Panela De Pressão industrial Em Alumínio Polido 3m De Espessura Fechamento Externo, Capac.13 L Medindo Aprox. 33 X 16 Cm.</t>
  </si>
  <si>
    <t>Assadeira Retangular Em Alumínio Nº 8 Caoac. 19 L Medindo Aprox.60 X 40 X 8 Com, Alumínio 0,7mm.</t>
  </si>
  <si>
    <t>Caixa Organizadora Transparente Com Tampa De Cores Variadas - 34 Litros.</t>
  </si>
  <si>
    <t>Caixa Organizadora, Tamanho Grande Para Quantidade Mínima De 60 Litros Com Tampa Com Sistema De Travamento</t>
  </si>
  <si>
    <t>Caixa Plástica Vazada 52 Litros</t>
  </si>
  <si>
    <t>Caldeirão Industrial C/Tampa, Nº34, Em Alumínio Batido - 25,5 Litro</t>
  </si>
  <si>
    <t>Caldeirão Industrial Com Tampa Em Alumínio 62l</t>
  </si>
  <si>
    <t>Caldeirão Industrial Com Tampa Em Alumínio 45l</t>
  </si>
  <si>
    <t>Caneca: Em Polipropileno, Material De Primeira Com Alça Lateral. Liso Nas Partes Internas E Externas, Sem Bordas, Frisos Na Base. Pigmentação Homogênea Em Toda Peça, Acabamento Polido Brilhante, Resistente A Temperatura De 100 Celsius Por 20 Minutos. Capacidade:300 Ml. Caixa Com 100 E 200 Unidades.</t>
  </si>
  <si>
    <t>Canecão C/Tampa- Nº20 - Em Alumínio Batido - 6,5 Litros</t>
  </si>
  <si>
    <t>Chaleira De Alumínio Com Capacidade De 3 Litros Com Alca Resistente</t>
  </si>
  <si>
    <t>Colher 33 Cm Para Servir Refeições, Em Aço Inox, Com Dimensões De 07 Cm De Largura X 33 Cm De Altura X 02 Cm De Profundidade</t>
  </si>
  <si>
    <t>Colher Plana Pá De Polietileno 30 Cm Para Cozinha Industrial Residencial Canto Arredondado</t>
  </si>
  <si>
    <t>Cuba Gastronômica 30l Comprimento 525 Mm</t>
  </si>
  <si>
    <t>Cumbuca De Plástico Para Bebês 400ml - Resistência A Temperatura De 100°C Por 20 Minutos, Medidas Externas: 135 X 135 X 52 Mm (C X L X A) Espessura: 2,5 Mm Peso: 51 Gr</t>
  </si>
  <si>
    <t>Escumadeira Grande Para Cozinha Escolar Alumínio/Inox Base: Aço Inox Cabo: Aço Inox Comprimento: 32 Cm - Largura: 9,7 Cm - Altura: 3 Cm - Peso: 120 G</t>
  </si>
  <si>
    <t>Espátula Plástica Resistente Firme, Fabricada Em Polietileno Branco De Alta Densidade (Pead) Dimensões (Lxpxa): 10,3 X 0,75 X 25cm Material: Polietileno De Alta Densidade (Pe Ad) Atóxico, Cor: Branca</t>
  </si>
  <si>
    <t>Garrafa Térmica Plástica Resistente Capacidade Para 05 Litros.</t>
  </si>
  <si>
    <t>Garrafa Térmica Plástica Resistente Capacidade Para 10 Litros.</t>
  </si>
  <si>
    <t>Jarra De Plástico Transparente Com Tampa Em Cores Variadas Com Capacidade De 05 Litros.</t>
  </si>
  <si>
    <t>Palites Em Polipropileno Com As Seguintes Medidas: Comprimento: 120 Cm - Largura: 100 Cm - Altura: 15 Cm</t>
  </si>
  <si>
    <t>Panela Caçarola 42l - Medidas: Altura: 50cm Diâmetro: 50cm Espessura Do Alumínio: 3mm</t>
  </si>
  <si>
    <t>Panela De Alumínio Fundido 70l</t>
  </si>
  <si>
    <t>Panela De Pressão Industrial De 200 Litros Em Aço Inoxidável</t>
  </si>
  <si>
    <t>Pote Hermético Redondo Em Polipropileno Atóxico Com Tampa Capac. 10 L Medindo Aprox. 30 X 22 C</t>
  </si>
  <si>
    <t>Prato De Plástico Fundo Escolar Azul Material: Polipropileno Atóxico - Bpa Free – Pvc Free – Matéria Prima Virgem – Dimensões: Altura: 33,50 Mm Diâmetro: 221 Mm | Espessura: 2,5 Mm – Volume: 700 Ml</t>
  </si>
  <si>
    <r>
      <t xml:space="preserve">Kits Natalinos contendo (01 und Ave tipo Bruster ou assemelhada pesando no mínimo de 3 Kg,  01 und Salame tipo Italiano fatiado  pesando no mínimo 100g  </t>
    </r>
    <r>
      <rPr>
        <b/>
        <i/>
        <u/>
        <sz val="10"/>
        <color rgb="FF000000"/>
        <rFont val="Arial"/>
        <family val="2"/>
      </rPr>
      <t>que deverão estar acondicionados em uma</t>
    </r>
    <r>
      <rPr>
        <sz val="10"/>
        <color rgb="FF000000"/>
        <rFont val="Arial"/>
        <family val="2"/>
      </rPr>
      <t xml:space="preserve">    BOLSA TERMICA COM CAPACIDADE PARA NO MÍNIMO 14 LITROS, MEDINDO APROXIMADAMENTE (360X125X390MM ),COM ACABAMENTO EM PVC  NA COR AZUL MARINHO COM MANTA POLIESTER RESISTENTE A BAIXAS TEMPERATURAS, </t>
    </r>
  </si>
  <si>
    <t>Cópia De Chave</t>
  </si>
  <si>
    <t>Chave simples</t>
  </si>
  <si>
    <t>Chave sem Modelo</t>
  </si>
  <si>
    <t>Cópia de chave com chip codificado</t>
  </si>
  <si>
    <t>Fechadura Completa</t>
  </si>
  <si>
    <t>Serviço de Abertura de Porta</t>
  </si>
  <si>
    <t>Calhas em chapa galvanizada Nº26 espessura de, 50mm com acessórios de fixação e Instalação, contemplando vedação e demais itens necessários a conclusão do serviço.</t>
  </si>
  <si>
    <t xml:space="preserve">M² </t>
  </si>
  <si>
    <t>REFRIGERADOR FROST FREE - DUPLEX 387L BRANCO Geladeira / Refrigerador Frost Free - Duplex 387L Branco     Informações técnicas: Tipo de refrigerador Duplex, Tipo de degelo: Frost free, Eficiência energética classe A Capacidade líquida de armazenamento Refrigerador de no mínimo 292 litros. Freezer de no mínimo 95 litros. Alimentação 110 Volts, Consumo mensal aproximado de energia 45 kWh/mês. Peso aproximado:  Peso do produto 57 kg. Peso do produto com embalagem 59 kg. Dimensões mínimas do produto:  Largura 60 cm x Altura 180 cm x Profundidade 77 cm.</t>
  </si>
  <si>
    <t>REFRIGERADOR 4 PORTAS REFRIGERAÇÃO DE PRODUTOS EM COZINHAS INDUSTRIAIS. Refrigerador 4 portas refrigeração de produtos em cozinhas industriais. Temperatura: +1°C a +7°C. Refrigeração: ar forçado com serpentina aletada. Controle de temperatura: controlador eletrônico digital, com indicador digital de temperatura e degelo automático natural. Prateleiras: 4 níveis, aramadas, reguláveis; um nível pode ser usado como estrado. Revestimento externo (frente e laterais): aço Inox 430. Revestimento interno: aço galvanizado. Parte frontal sem aquecimento no quadro de portas, podendo ocorrer condensação da umidade do ar. Construção do gabinete: monobloco. Pés reguláveis. Dimensões aproximadas 1230 x 620 x 2000 mm.</t>
  </si>
  <si>
    <t xml:space="preserve"> PAR</t>
  </si>
  <si>
    <t>AVENTAL DE RASPA 1.20cm - I de raspa sem manga tipo açougueiro (soldador), com e sem emenda, confeccionado em raspa de couro bovino, costurado com fio 100% Algodão ou aramida, com tira em raspa no pescoço para fixação, tiras laterais em raspa para fixação e ajuste do avental</t>
  </si>
  <si>
    <t>BOTINA DE SEGURANÇA Botina de Segurança Número : a escolher  Cor: Preto Confeccionado em couro vacum curtido ao cromo utilizada para proteção dos pés do usuário em locais onde não haja riscos de queda de materiais ou de objetos pesados sobre os artelho; Com elástico CA:29149 Materiais do produto: Couro vaqueta, sem bico de ferro, solado de PU(Poliuretano) mono densidade, que possui características importe: Leve, resiste ente à abrasão, isolamento térmico, absorção de impacto, melhor ergonomia, maior resistência a reações químicas, garantia de 3 meses</t>
  </si>
  <si>
    <t>CAPA DE CHUVA Material de PVC laminado Tamanho diversos solicitado pela secretaria demandante da capa para chuva: Cor da capa para chuva: amarela Tipo da capa para chuva: com capuz e manga Espessura da capa para chuva: 0.030 mm</t>
  </si>
  <si>
    <t>CAPACETE DE PROTECAO COR BRANCA MESTRE DE OBRA - Capacete de segurança com aba frontal. Copa com estrias. Injetado em polietileno de alta densidade e slot (abertura para acoplamento de protetor Facial e auditivo). - Suspensão injetada em polietileno. Tira absorvente de suor confeccionada em TNT dublado com espuma. - Proteção da cabeça contra impactos e perfurações em construção civil, indústrias químicas e petroquímicas, mineração e outras.</t>
  </si>
  <si>
    <t>CINTO DUPLA PARA OMBRO FS 85 Cinto Duplo Injetado - Ombreiras com fita tubular em propileno, espuma pack 10 milímetro na composição do acolchoamento do produto e conforto  Para um maior amortecimento no item. Lateral feita em plástico PP emborrachado. Sustentação, fitas, reguladores e fechos em polipropileno, gancho em aço</t>
  </si>
  <si>
    <t>COLETE REFLETIVO   EM TECIDO DE BRIM Colete de sinalização de alta visibilidade, com 4 bolsos. Confeccionado em tecido fluorescente 100% poliéster, combinado com faixas retro refletivas repelentes de água em X, com paralelas horizontais nas costas, verticais e horizontais na parte frontal, fechamento frontal em zíper</t>
  </si>
  <si>
    <t>COLETE VIGIA GG Elásticos Laterais para Ajustes* Com Forro Interno * Velcro Frontal * 3 bolsos frontais com velcro * Compartimentos com velcro * Material: 67% poliexter 33% viscose * Prático * Macio * Confortável * Escrita " Segurança " na cor amarelo</t>
  </si>
  <si>
    <t>LUVA EM ALGODÃO TRICOTADA 4 FIOS - PARCIALMENTE RECOBERTA COM Látex - Em algodão tricotada 4 fios - Parcialmente recoberta com látex áspero verde ou alaranjado na palma e nos Dedos- Grande resistência a cortes, perfurações e abrasão - Malha sem costura, oferece conforto e flexibilidade Especificações técnicas:- Tamanho: M - CERTIFICADO DE APROVAÇÃO – 11408 - PESO (KG) - 0,06</t>
  </si>
  <si>
    <t xml:space="preserve">LUVA LÁTEX LIMPEZA TAMANHO G Não estéril, fabricada em látex natural, ambidestra, aprovada pelo Ministério do Trabalho (C.A), lubrificada com pó bio- absorvível, descartável e de uso único. </t>
  </si>
  <si>
    <t>LUVA VAQUETA DE COURO 1 par luva raspa punho 20 valcan Luva em couro vaqueta para apicultura Cano longo, estende-se até o cotovelo. Especificações: Modelo petroleira - aprovado para proteção das mãos do usuário contra agentes abrasivos, escoriantes, cortantes e perfurantes. Largura da palma 13,5cm, comprimento da palma 20cm, comprimento do punho 20cm</t>
  </si>
  <si>
    <t xml:space="preserve">MASCARA (RESPIRADOR COM VÁLVULA) Respirador semi facial descartável, classe PFF2 (s), modelo dobrável, com válvula de exalação, formado por filtro com tratamento eletrostático, TNT Na parte interna, clip nasal interno em metal revestido de plástico que facilita a vedação e elásticos de látex com regulador. Oferece proteção contra poeiras, névoas não oleosas e fumos. Embalado individualmente </t>
  </si>
  <si>
    <t>ÓCULOS DE PROTEÇÃO INDIVIDUAL INCOLOR  Óculos de segurança Material da lente do óculos de segurança: Policarbonato Cor da lente do óculos de segurança: Incolor Material da haste do óculos de segurança: Plástico</t>
  </si>
  <si>
    <t>PERNEIRA DE RASPA Confeccionada em raspa de couro bovino curtido ao cromo, com fechamento lateral total em velcro, com tira de raspa na parte inferior fechada com velcro</t>
  </si>
  <si>
    <t>PROTETOR FACIAL RETO COM VISEIRA ACRILICA   COR INCOLOR  08 OU 200 MM De segurança composto de coroa e suspensão plástica, possui regulagem de tamanho através de ajuste simples e visor de material em polipropileno ( plástico-pet) incolor, transparente, largura aproximadamente de 205 mm de largura e 200 mm de altura</t>
  </si>
  <si>
    <t>DIETA NORMOCALÓRICA EM PÓ Alimento completo em pó, uso adulto, permite a individualização para o paciente conforme acompanhamento nutricional da diluição do produto, uso oral ou enteral. Normocalórica e normoprotéica, contendo fibras, vitaminas e minerais. Lata de 400g.</t>
  </si>
  <si>
    <t>NUTREN ACTIVE (NESTLÉ) Complemento alimentar para adultos. INGREDIENTES: Leite em pó desnatado, maltodextrina, frutooligossacarídeos, gordura láctea, inulina, minerais (carbonato de magnésio, carbonato de cálcio, pirofosfato férrico, sulfato de zinco, sulfato de mangânes e sulfato de cobre), vitaminas (acetato de retinila, colecalciferol, acetato de DL-alfa-tocoferila, filoquinona, L-ascorbato de sódio, tiamina mononitrato, riboflavina, nicotinamida, cloridrato de piridoxina, ácido N-pteroil-L-glutâmico, D-pantotenato de cálcio, cianocobalamina, D-biotina e mio-inositol), aromatizante e emulsificante lecitina de soja. CONTÉM GLÚTEN. ALÉRGICOS: CONTÉM DERIVADOS DE LEITE E SOJA. PODE CONTER TRIGO, CEVADA E AVEIA. Lata de 400g.</t>
  </si>
  <si>
    <t>PEPTAMEN JUNIOR (NESTLÉ) Suplemento de nutrição enteral ou oral à base de peptídeos, normocalórico quando em diluição padrão. INGREDIETES: Maltodextrina, proteína do soro do leite hidrolisada obtida do leite de vaca, sacarose, triglicerídeos de cadeia média, amido de batata, óleo de canola, óleo de girassol, carbonato de cálcio, hidróxido de potássio, ácido fosfórico, ácido cítrico, cloreto de sódio, hidróxido de sódio, cloreto de magnésio, bitartarato de colina, Vitamina C, cloreto de cálcio, taurina, carnitina, sulfato ferroso, Vitamina E, sulfato de zinco, vitamina A, niacina, pantotenato de cálcio, vitamina D, sulfato de manganês, vitamina B6, sulfato de cobre, vitamina B1, vitamina B2, ácido fólico, iodeto de potássio, selenito de sódio, cloreto de cromo, molibdato de sódio, vitamina K, biotina, vitamina B12, emulsificante lectina de soja e aromatizante. Não contém glúten. Alérgicos: contém derivados de leite de soja</t>
  </si>
  <si>
    <t>SUPLEMENTO ALIMENTAR EM PÓ SABOR BAUNILHA Suplemento nutricional em pó enriquecido com vitaminas e minerais indicado para adultos. Normocalórico e normoprotéico, contendo fibras. Sabor baunilha. Lata a partir de 400 gramas.</t>
  </si>
  <si>
    <t>BANDEJA INOX RETANGULAR 42X30X2CM. BANDEJA RETANGULAR 42X30X2CM PARA RESÍDUOS. IDEAL PARA ESTERILIZAÇÃO EM ESTUFAS E AUTOCLAVES.</t>
  </si>
  <si>
    <t>BANDEJA LISA RETANGULAR TAMANHO 30X20X4CM. FABRICADO COM A ALTA QUALIDADE DO AÇO INOX AISI 420, QUE DETERMINA SUA UTILIZAÇÃO POR ANOS DE PROCESSAMENTO E REUTILIZAÇÃO. PRODUTO INDICADO PARA USO EM AUTOCLAVES (VAPOR E ÓXIDO DE ETILENO) E ESTUFAS.</t>
  </si>
  <si>
    <t>HISTERÔMETRO 28 CM. LEVEMENTE CURVO, AUTOCLAVÁVEL, EM AÇO INOXIDÁVEL CIRÚRGICO.</t>
  </si>
  <si>
    <t>PINÇA ALLIS 16 CM. AUTOCLAVÁVEL EM AÇO INOXIDÁVEL CIRÚRGICO.</t>
  </si>
  <si>
    <t>PINÇA ANATÔMICA COM DENTE DE RATO 16CM. MATERIAL: PRODUTO CONFECCIONADO EM AÇO INOXIDÁVEL AISI-420 TAMANHO: 16CM GARANTIA: 10 ANOS CONTRA DEFEITOS DE FABRICAÇÃO.CERTIFICAÇÕES: FABRICADO DE ACORDO COM PADRÕES INTERNACIONAIS DE QUALIDADE, NORMAS DA ABNT, CE.</t>
  </si>
  <si>
    <t>PINÇA ANATÔMICA COM SERRILHA 16CM. PINÇA ANATOMICA SERRILHADA 16 CM, COR PRATA, FABRICADO DE ACORDO COM PADROES INTERNACIONAIS DE QUALIDADE, NORMAS DA ABNT, CE, CONFECCIONADO EM AÇO INOXIDAVEL MATERIAL: PRODUTO CONFECCIONADO EM AÇO INOXIDÁVEL AISI-420 TAMANHO: 16CM GARANTIA: 10 ANOS CONTRA DEFEITOS DE FABRICAÇÃO CERTIFICAÇÕES: FABRICADO DE ACORDO COM PADRÕES INTERNACIONAIS DE QUALIDADE, NORMAS DA ABNT, CE.</t>
  </si>
  <si>
    <t>PINÇA KELLY CURVA 16CM. MATERIAL: PRODUTO CONFECCIONADO EM AÇO INOXIDÁVEL AISI-420, TAMANHO: 16CM, EMBALAGEM: PLÁSTICA INDIVIDUAL, CONSTANDO OS DADOS DE IDENTIFICAÇÃO, PROCEDÊNCIA E RASTREABILIDADE GARANTIA: 10 ANOS CONTRA DEFEITOS DE FABRICAÇÃO CERTIFICAÇÕES: FABRICADO DE ACORDO COM PADRÕES INTERNACIONAIS DE QUALIDADE, NORMAS DA ABNT.</t>
  </si>
  <si>
    <t>PINÇA KELLY RETA 16CM. MATERIAL: PRODUTO CONFECCIONADO EM AÇO INOXIDÁVEL AISI-420 TAMANHO: 16CM, EMBALAGEM: PLÁSTICA INDIVIDUAL, CONSTANDO OS DADOS DE IDENTIFICAÇÃO, PROCEDÊNCIA E RASTREABILIDADE GARANTIA: 10 ANOS CONTRA DEFEITOS DE FABRICAÇÃO CERTIFICAÇÕES: FABRICADO DE ACORDO COM PADRÕES INTERNACIONAIS DE QUALIDADE, NORMAS DA ABNT.</t>
  </si>
  <si>
    <t xml:space="preserve">PINÇA KOCHER RETA 16CM. MATERIAL: PRODUTO CONFECCIONADO EM AÇO INOXIDÁVEL AISI-420 .TAMANHO: 16CM . EMBALAGEM: PLÁSTICA INDIVIDUAL, CONSTANDO OS DADOS DE IDENTIFICAÇÃO, PROCEDÊNCIA E RASTREABILIDADE.  GARANTIA: 10 ANOS CONTRA DEFEITOS DE FABRICAÇÃO CERTIFICAÇÕES: FABRICADO DE ACORDO COM PADRÕES INTERNACIONAIS DE QUALIDADE, NORMAS DA ABNT, CE. </t>
  </si>
  <si>
    <t>PINÇA MOSQUITO CURVA 12 CM. MATERIAL: PRODUTO CONFECCIONADO EM AÇO INOXIDÁVEL AISI-420 TAMANHO: 12CM CURVA GARANTIA: 10 ANOS CONTRA DEFEITOS DE FABRICAÇÃO CERTIFICAÇÕES: FABRICADO DE ACORDO COM PADRÕES INTERNACIONAIS DE QUALIDADE, NORMAS DA ABNT.</t>
  </si>
  <si>
    <t>TESOURA METZEMBAUM CURVA 20 CM. AUTOCLAVÁVEL EM AÇO INOXIDÁVEL CIRÚRGICO.</t>
  </si>
  <si>
    <t>ADIPOMETRO CIENTIFICO DIGITAL. VISOR CRISTAL LIQUIDO; ABERTURA DE MEDICAO ATE 60MM; TOLERANCIA DE 0,MM EM 60MM; PRESSAO: MOLA CONSTANTE DE 9,8G;MM², RESOLUÇÃO CIENTIFICA DE 0,1MM DECIMOS DE MILIMETRO; DIMENSÕES: 240MM X 80MM; COMPOSTOS PRINCIPAIS: ABS/NYLONE BRONZE; PESO DO APARELHO: 150G.</t>
  </si>
  <si>
    <t>APARELHO DE ELETROESTIMULAÇÃO NEURODYN III. O NEURODYN III É UM EQUIPAMENTO PORTÁTIL DESTINADO ÀS TERAPIAS POR CORRENTES TENS E FES. POSSUI 25 PROTOCOLOS DE TRATAMENTOS PRÉ-PROGRAMADOS E 10 PARTICULARES. APRESENTA 2 CANAIS DE SAÍDA COM CONTROLE INDEPENDENTE DE INTENSIDADE. ESTÍMULO MANUAL ATRAVÉS DA EXCLUSIVA TECLA MS. DISPLAY LCD BLUE LIGHT COM TECLAS SOFT TOUCH. ACOMPANHA BOLSA PARA TRANSPORTE. ACESSÓRIOS 1 CABO DE ENERGIA. 1 CABO LARANJA DUAS VIAS E PRETO DUAS VIAS 4 ELETRODOS DE BORRACHA 1 BISNAGA COM GEL 1 BOLSA PARA TRANSPORTE 1 MANUAL DE INSTRUÇÕES CARACTERÍSTICAS TÉCNICAS BIVOLT 127 E 220 VOLTS 50 / 60 HERTZ. UMA SAÍDA PARA DOIS CANAIS. DIMENSÕES: 15 X 18,5 X 9,5 (L X P X A CM). PESO APROXIMADO SEM ACESSÓRIOS: 0,8 KG.</t>
  </si>
  <si>
    <t>ASPIRADOR DE SECRECAO 1,3 LITROS PORTATIL. ASPIRADOR DE SECRECAO PORTATIL, BIVOLT, CAPACIDADE 1,3 LITROS, BOMBA A VACUO TIPO PISTÃO, VAZÃO LIVRE 34 LITROS/MINUTO, TAMPA DE PLÁSTICO COM VÁLVULA DE SEGURANÇA ACOPLADA; MANGUEIRA DE SILICONE.</t>
  </si>
  <si>
    <t>BALANÇA ANTROPOMÉTRICA DIGITAL 200 KG. - CAPACIDADE: 200 KG, DIVISÕES DE 100 G; - RÉGUA ANTROPOMÉTRICA ATÉ 2,00 M EM ALUMÍNIO ANODIZADO, COM DIVISÃO DE 0,5 CM; - DISPLAY LED PLATAFORMA 390 X 340 MM; - ESTRUTURA EM CHAPA DE AÇO CARBONO; - PROTEÇÃO DA CÉLULA DE CARGA CONTRA IMPACTOS LATERAIS; - FONTE EXTERNA 90 A 240 VAC C/ CHAVEAMENTO AUTOMÁTICO;  - FUNÇÃO TARA ATÉ CAPACIDADE MÁXIMA; - HOMOLOGADAS PELO INMETRO E AFERIDAS PELO IPEM; 01 ANO DE GARANTIA; - PESO: 16 KG. - MEDIDAS: 32 X 145 X 55.</t>
  </si>
  <si>
    <t>DETECTOR FETAL PORTÁTIL - DOPPLER FETAL ULTRA-SÔNICO. DETECTOR FETAL PORTÁTIL - DOPPLER FETAL ULTRA-SÔNICO. DETECTA A FREQUÊNCIA CARDÍACA FETAL (FCF) COM ALTA PERFORMANCE E SENSIBILIDADE. INDISPENSÁVEL PARA AVALIAR O BEM ESTAR FETAL EM EXAMES DE ROTINA ATRAVÉS DA OBSERVAÇÃO DA FCF - FREQUÊNCIA CARDÍACA FETAL. A PILHA AA.</t>
  </si>
  <si>
    <t>INALADOR/NEBULIZADOR A AR COMPRIMIDO. VELOCIDADE DA INALAÇÃO - POTÊNCIA: 1/40 HP MÉTODO DE INALAÇÃO/NEBULIZAÇÃO  SISTEMA A PISTÃO COMPOSIÇÃO/MATERIAL      ABS, PP, PVC, PA, OS PORTÁTIL  SIM VOLTAGEM BIVOLT QUANTIDADE DE MEDICAMENTO NECESSÁRIA (ML)       EXCLUSIVAMENTE SOB PRESCRIÇÃO MÉDICA. ACESSÓRIOS INCLUSOS:    APARELHO, KIT MICRONEBULIZADOR (ACESSÓRIOS QUE É A EXTENSÃO, O COPINHO E MÁSCARAS ADULTA E INFANTIL), E O MANUAL DE INSTRUÇÕES DO PRODUTO. DIMENSÕES APROXIMADAS DO PRODUTO (CM) - AXLXP            16X12X23CM.PESO LÍQ. APROXIMADO DO PRODUTO (KG)       1,68KG. GARANTIA 24 MESES.</t>
  </si>
  <si>
    <t>OFTALMOSCÓPIO COM 19 LENTES. OFTALMOSCÓPIO COM 19 LENTES DE -20 A +20 DIOPTRIAS COM MARCADOR ILUMINADO, ÓPTICA SELADA À PROVA DE POEIRAS, BORRACHA DE PROTEÇÃO, LÂMPADA 2.5V DE LED, CABEÇA EM ABS, SELEÇÃO DE 5 ABERTURAS COM FILTRO VERDE LIVRE DE VERMELHO, COM ESTOJO.</t>
  </si>
  <si>
    <t>TERMOMETRO DIGITAL COM ALARME PARA GELADEIRA.  COM RELÓGIO DIGITAL EMBUTIDO, TEMPERATURA INT./EXT. C/ MAX/MIN.</t>
  </si>
  <si>
    <t>TREINADOR MUSCULAR RESPIRATÓRIO.TREINADOR MUSCULAR RESPIRATÓRIO.</t>
  </si>
  <si>
    <t>ADAPTADOR T PARA TOMADA triplo, universal compatível com tomadas novas e antigas.</t>
  </si>
  <si>
    <t>FILTRO DE LINHA UNIVERSAL; Com 5 tomadas e cabo de no mínimo 3 metros, padrão 3 pinos novo com selo do INMETRO.</t>
  </si>
  <si>
    <t>PILHA MÉDIA, PILHA PALITO AA. composição das células da bateria zinco-carbono contagem de unidades 8 unidade tensão 1.5 volts não recarregável</t>
  </si>
  <si>
    <t>PILHA ALCALINA PALITO AAA; Composição das células da bateria Zinco-carbono Contagem de unidades 8 Unidade Tensão 1.5 Volts Não recarregável</t>
  </si>
  <si>
    <t>SSD SATA 480GB, SDD PARA DESKTOP E NOTEBOOK 2.5, LEITURA 500MB/S, GRAVAÇÃO 450MB/S</t>
  </si>
  <si>
    <t xml:space="preserve"> WEBCAM FULL HD USB COM MICROFONE EMBUTIDO; resolução máxima: 1080p/30qps - 720p/30qps, tipo de foco: foco automático, tecnologia de lente: vidro FULL HD, microfone embutido: estéreo, clipe universal pronto para tripés que se ajusta a monitores de laptop ou LCD, tampa de proteção de privacidade, vídeos chamadas e gravações em FULL HD de 1080p, foco automático em HD e correção de luz</t>
  </si>
  <si>
    <t>CARREGADOR UNIVERSAL DE NOTEBOOK, pinos com compatibilidade para todos modelos novos, DELL, LENOVO, ACER, SAMSUNG.</t>
  </si>
  <si>
    <t>PENDRIVE USB 16 GB</t>
  </si>
  <si>
    <t>TECLADO COM FIO conexão usb cabo de 130cm teclas multimídia " preto</t>
  </si>
  <si>
    <t>HD EXTERNO PORTATIL, 1 TB usb 3.0 tamanho: 2.5"tipo de drive: externo portátil, interface: usb 3.0 compatível com o usb 2.0, alimentação via usb (mesmo cabo de dados)</t>
  </si>
  <si>
    <t>BATERIA DE LITIO CR2032</t>
  </si>
  <si>
    <t>CABO DE REDE CAT5 CINZA INTERNET, CAIXA 305 MTS.</t>
  </si>
  <si>
    <t>CABO DE REDE CAT6, CABO DE REDE CAT6 vermelho internet, caixa 305 mts.</t>
  </si>
  <si>
    <t>CONECTOR RJ45 FEMEA PLUG PARA RJ45 MACHO</t>
  </si>
  <si>
    <t>CONECTOR RJ45 CABO REDE LAN PLUG ETHERNET CAT5.</t>
  </si>
  <si>
    <t>FONTE ATX 500W (fonte para computador), 24 pinos com cabo de força.</t>
  </si>
  <si>
    <t>HD SATA 6GB 1 TB (TERABYTE) PARA DESKTOP 3,5 SATAIII com capacidade de 1TB, 64MB DE CACHE, 7200RPM.</t>
  </si>
  <si>
    <t>HEADSET SURROUND 7.1, TIPO DE CONEXÃO USB, CABO DE 1,8M,</t>
  </si>
  <si>
    <t xml:space="preserve">MEMÓRIA RAM DDR3 - 4GB - 1333MHZ </t>
  </si>
  <si>
    <t>MEMÓRIA RAM DDR4 - 8GB - 2400MHZ</t>
  </si>
  <si>
    <t>PLACA DE REDE PARA COMPUTADOR MODELO PCI-E ETHERNET GIGABIT. MINI PCI-e 10/100/1000</t>
  </si>
  <si>
    <t>PLACA DE REDE SEM FIO USB</t>
  </si>
  <si>
    <t>SWITCH - 16 PORTAS - 10/100/1000MBPS</t>
  </si>
  <si>
    <t>SWITCH - 24 PORTAS   10/100/1000MBPS</t>
  </si>
  <si>
    <t>ROTEADOR WIRELESS DUAL BAND - 4 ANTENAS, Especificações: HARDWARE: - fonte de alimentação externa: 9VDC / 0.85ª - dimensões (L X C X A) 9.1 X 5.7 X 1.5 POL. (229.87 X 144.19 X 36.85 MM) - tipo de antena: 4 antenas externas interface: - 4 portas LAN10/100MBPS   1 PORTA WAN 10/100MBPS botões: - botão WPS/RESET - botão WIRELESS ON/OFF- botão POWER ON/OFF WIRELESS:  frequência: 2.4GHZ E 5GHZ taxa de sinal:- 2.4GHZ: ATÉ 300MBPS- 5GHZ: ATÉ 867MBPS SOFTWARE:- QOS: WMM, controle de largura de banda - redirecionamento de portas: servidor virtual, porta de disparo, UPNP, DMZ - DNS DINÂMICO: DYNDNS, COMEXE, NO-IP - VPN PASS-THROUGH: PPTP, L2TP, IPSEC - controle de acesso: controle dos pais, controle de gerenciamento local, LISTA DE HOST, acesso agendamento,   regras de gerenciamento requerimentos do sistema:- MICROSOFT WINDOWS 98SE, NT, 2000, XP, VISTA™ OR WINDOWS 7, WINDOWS 8/8.1/10  - MAC OS, NETWARE, UNIX OR LINUX   1 ano de garantia</t>
  </si>
  <si>
    <t>PONTO DE ACESSO UNIFI AC LITE AP (ACCESS POINT), especificações Interface ETHERNET: (1) 10/100/1000 BOTÕES DE RESET ANTENA: (2) DUAL-BAND ANTENAS, 3 DBI CADA WI-FI PADRÕES: 802.11 A / B / G / N / AC método de alimentação POE (24V), (PAIRS 4, 5+, 7, 8 RETURN) fonte de alimentação: 24V, adaptador 0.5A GIGABIT POE MÁXIMA 6.5W consumo de energia máxima potência TX: 20 DBM BSSID até quatro por rádio economia de energia suportado segurança sem fio: WEP, WPA -PSK , WPA -ENTERPRISE (WPA / WPA2 , TKIP / AES) certificações: CE, FCC, IC  montagem na parede / teto ( KITS INCLUÍDO ) temperatura operacional -10 A 70 ° C (14 A 158 ° F ) umidade de operação 5 a 95% , sem condensação gerenciamento avançado de tráfego VLAN 802.1Q QOS avançado PER -USER limitação de taxa tráfego Quest. isolamento suportados WMM voz, vídeo , melhor esforço e fundo clientes simultâneos 200+ garantia 1 ano</t>
  </si>
  <si>
    <t>APARELHO DE TELEFONE COM FIO, Especificações: - 3 funções flash, redial/rediscar e mute/mudo, - 3 volumes de campainha, - 2 timbres de campainha, - posições mesa e parede</t>
  </si>
  <si>
    <t>RÁDIO ACCESS POINT OUTDOOR, WMM UBIQUITI UNIFI AC MESH UAP-AC-M-PRO. ESPECIFICAÇÕES: -COR: BRANCO -INTERFACE: INTERFACE DE REDE: 2X PORTAS ETHERNET 10/100/1000, -BOTÕES: RESET, -FONTE DE ALIMENTAÇÃO: 48V, ADAPTADOR GIGABIT 0.5A POE, -ANTENA: 3X ANTENAS INTERNAS DE BANDA DUPLA DE 8 DBI, -CERTIFICAÇÕES: CE, FCC, IC -MÉTODO DE POTÊNCIA: 802.3AF POE (FAIXA DE TENSÃO SUPORTADA: 44 A 57VDC), -CONSUMO MÁXIMO DE POTÊNCIA: 9W, -ECONOMIA DE ENERGIA: SUPORTADA, -SEGURANÇA SEM FIO: WEP, WPA-PSK, WPA-EMPRESA (WPA / WPA2, TKIP / AES), -BSSID: ATÉ 8 POR RÁDIO, -MONTAGEM: PAREDE / PÓLO (KIT DE PÓLO INCLUÍDO), -TEMPERATURA DE OPERAÇÃO: -40 A 70 ° C (-40 A 158 ° F) -UMIDADE OPERACIONAL: 5 A 95% SEM CONDENSAÇÃO -ESPECIFICAÇÃO: SOMENTE O PACOTE ÚNICO DO UAP-AC-M-PRO INCLUI UM ADAPTADOR POE, -POTÊNCIA MÁXIMA DE TX: 2,4 GHZ: 22 DBM / 5 GHZ: 22 DBM, -GERENCIAMENTO AVANÇADO DE TRÁFEGO: VLAN: 802.1Q / QOS AVANÇADA: LIMITAÇÃO DE TAXA POR USUÁRIO, -ISOLAMENTO DE TRÁFEGO: VISITANTES SUPORTADO -WMM: VOZ, VÍDEO, MELHOR ESFORÇO E ANTECEDENTES -TAXAS DE DADOS SUPORTADAS (MBPS): 802.11AC: 6,5 MBPS A 1300 MBPS (MCS0-MCS9 NSS1/2/3, VHT 20/40/80) / 802.11N: 6,5 MBPS A  450 MBPS (MCS0 - MCS23, HT 20/40) / 802.11A: 6, 9, 12, 18, 24, 36, 48, 54 MBPS / 802.11G: 6, 9, 12, 18, 24, 36, 48, 54 MBPS / 802.11B: 1, 2, 5, 5, 11 MBPS -TAXAS DE DADOS: PADRÃO -DIMENSÕES PRODUTO: 343,2MM X 181,2MM X 60,2 MM</t>
  </si>
  <si>
    <t>Rolo</t>
  </si>
  <si>
    <t>CANALETA AERADA COM TAMPA 30 X 30 MM X 2 00 M COR CINZA</t>
  </si>
  <si>
    <t>CANALETA AERADA COM TAMPA 50 X 50 MM X 2 00 M COR CINZA</t>
  </si>
  <si>
    <t>FITA ISOLANTE USO GERAL 20M</t>
  </si>
  <si>
    <t>INTERRUPTOR 1 SIMPLES + 1 TOMADA 2P+T 10A 250V</t>
  </si>
  <si>
    <t>INTERRUPTOR 2 SEÇÃO SIMPLES + 1 TOMADA 2P+T 10A 250V</t>
  </si>
  <si>
    <t>LAMPADA BRANCA FRIO LED 16W BIVOLT</t>
  </si>
  <si>
    <t>LAMPADA COMPACTA 25W 127V 3U BR 6400K</t>
  </si>
  <si>
    <t>LÂMPADA DE LED COMPACTA BIVOLT - 20 W</t>
  </si>
  <si>
    <t>LAMPADA FLUORESCENTE 40W</t>
  </si>
  <si>
    <t>LAMPADA FLUORESCENTE TUBULAR 9W, SOQUETE E27 100A240VLTS 60HERTZ</t>
  </si>
  <si>
    <t>PLAFON COM SOQUETE DE PORCELANA</t>
  </si>
  <si>
    <t>PLUG FEMEA UNIVERSAL 2P+T 10A/250V - produzido em termoplástico antichama; com componentes condutores em liga de cobre</t>
  </si>
  <si>
    <t>PLUG FEMEA UNIVERSAL 2P+T 20A/250V - produzido em termoplástico antichama; com componentes condutores em liga de cobre</t>
  </si>
  <si>
    <t>09.17.004.069</t>
  </si>
  <si>
    <t>REATOR ELETRICO BIVOLT 1X40W- PARTIDA RAPIDA</t>
  </si>
  <si>
    <t>REATOR ELETRONICO BIVOLT 2 X 20W PARTIDA RAPIDA</t>
  </si>
  <si>
    <t>SOQUETE. PARA CALHA LAMPADA FLUORESCENTE 40W</t>
  </si>
  <si>
    <t>CANALETA PVC SEM DIVISORIA SISTEMA X 20 X 20 2.00MT COM ADESIVO</t>
  </si>
  <si>
    <t>CANALETA SISTEMA X 30 X 20 X 2.00MT SEM DIVISORIAS COM ADESIVO</t>
  </si>
  <si>
    <t>CONDUITE CORRUGADO 32MM AMARELO</t>
  </si>
  <si>
    <t>CONDUITE REFORÇADO 1 POLEGADA 32 MM PRETO DUAL ROLO</t>
  </si>
  <si>
    <t>DISJUNTOR DIN UNIPOLAR 20A</t>
  </si>
  <si>
    <t>DISJUNTOR TERMOMAGNÉTICO, TRI POLAR 220/380 VOLTS 100 A.</t>
  </si>
  <si>
    <t>DISJUNTOR TERMOMAGNÉTICO, TRI POLAR 220/380 VOLTS 120 A.</t>
  </si>
  <si>
    <t>DISJUNTOR TERMOMAGNÉTICO, TRI POLAR 220/380 VOLTS 125 A</t>
  </si>
  <si>
    <t>DISJUNTOR TERMOMAGNÉTICO, TRIPOLAR 90 A</t>
  </si>
  <si>
    <t>DISJUNTOR TRIPOLAR 63A TIPO DIN</t>
  </si>
  <si>
    <t>ELETRODO 3.25 CROMO NIQUEL</t>
  </si>
  <si>
    <t>FITA AUTOFUSO 19MMX10M</t>
  </si>
  <si>
    <t>FITA ISOLANTE ANTI CHAMA   10M</t>
  </si>
  <si>
    <t>INTERRUPTOR EXTERNO SISTEMA X 1S SIMPLES TOMADA UNIVERSAL 2P COMPLETO</t>
  </si>
  <si>
    <t>INTERRUPTOR EXTERNO SISTEMA X 3S SIMPLES COMPLETO</t>
  </si>
  <si>
    <t>LAMPADA 1000W X 220VB VAPOR METÁLICO</t>
  </si>
  <si>
    <t>LAMPADA 400 WATTS VAPOR DE SODIO P SOQUETE E40</t>
  </si>
  <si>
    <t>LAMPADA 400W X 200V VAPOR METÁLICO</t>
  </si>
  <si>
    <t>LAMPADA COMPACTA 11W FULL SPIRAL 127V LUZ BRANCA 6400 K</t>
  </si>
  <si>
    <t>LÂMPADA FLUORESCENTE TUBULAR 36W</t>
  </si>
  <si>
    <t>LAMPADA FLUORESCENTES COMPACTA ESPIRAL 60W - 127 V</t>
  </si>
  <si>
    <t>LAMPADA FLUORESCENTES COMPACTA ESPIRAL 60W 220V</t>
  </si>
  <si>
    <t>LÂMPADA LED 15W</t>
  </si>
  <si>
    <t>LAMPADA LED TUBULAR 120 CM T8</t>
  </si>
  <si>
    <t>LAMPADA LED TUBULAR 60CM T8</t>
  </si>
  <si>
    <t>LÂMPADA TUBULAR DE LED 20W</t>
  </si>
  <si>
    <t>LAMPADAS 250W- (VAPOR DE SÓDIO MODELO OVÓIDE ROSCA E 40)</t>
  </si>
  <si>
    <t>REATOR DE 70W</t>
  </si>
  <si>
    <t>REATOR P LAMPADA VAPOR DE SODIO EXTERNO 400W X 220V</t>
  </si>
  <si>
    <t>REATOR PARA LAMAPÂDA DE 600W (VAPOR DE SÓDIO)</t>
  </si>
  <si>
    <t>REFLETOR DE LED 100 W - HOLOFOTE PROVA D'ÁGUA - FRIO BIVOLT</t>
  </si>
  <si>
    <t>REFLETOR DE LED 30 W - HOLOFOTE PROVA D'ÁGUA - FRIO BIVOLT</t>
  </si>
  <si>
    <t>REFLETOR DE LED 50 W - HOLOFOTE PROVA D'ÁGUA - FRIO BIVOLT</t>
  </si>
  <si>
    <t>RELE FOTO CELULA COM BASE BIVOLT TENSÃO: 127V/220V INCANDESCENTE: 500W/1000W FLUORESCENTE: 160W/320W</t>
  </si>
  <si>
    <t>SOQUETE PARA LAMPADA FLUORESCENTE COM RABICHO</t>
  </si>
  <si>
    <t>VARETA DE SOLDA AMARELA</t>
  </si>
  <si>
    <t>VARETA DE SOLDAR FERRO</t>
  </si>
  <si>
    <t>Touro Mecânico, revestido em couro natural do animal, motor Monofásico: 220 v, medidas do Colchão: 4,20 x 4,20, Materiais do Colchão: Confeccionado em 100% KP1000, Velocidade: Regulagem: por botão giratório, Capacidade: suporta até 100 Kg, Movimento: acionado por botões, Peso do Produto: 290 Kg</t>
  </si>
  <si>
    <t>Tobogã: comprimento 5,00m x largura 3,00m x Altura 4,20m, peso 90 Kg</t>
  </si>
  <si>
    <t>Futebol de Sabão: quadra inflável de 4 x 8 m, peso suportado 450 Kg. Motor 220 v, recomendações de 4 a 5 pessoas por jogo</t>
  </si>
  <si>
    <t>Pula pula: estrutura de aço zincado 1,5 mm, sistema de impulsão por 72 molas de 17 cm, diametro 4,27 m</t>
  </si>
  <si>
    <t>Pula pula inflável Telado: 3 x3 m com motor Bivolt</t>
  </si>
  <si>
    <t>Tombo Legal: medida 1,80 m de comprimento, 1,60 de largura, 2,10 m de altura</t>
  </si>
  <si>
    <t xml:space="preserve">Maquina de Algodão Doce: gabinete em aço inoxidável, cuba em aluminio polido com 50 cm de diametro externo, Bivolt </t>
  </si>
  <si>
    <t>BRINQ. INFLÁVEIS E OUTROS</t>
  </si>
  <si>
    <t>COBERTORES</t>
  </si>
  <si>
    <t>EXTINTORES E OUTROS</t>
  </si>
  <si>
    <t>Papel 5,7 cm para aparelho bioplus Bio 200</t>
  </si>
  <si>
    <t>MATERIAIS DE LABORATORIO</t>
  </si>
  <si>
    <t>Caneleira em E.V.A para Hidroginástica 4 a 5KG</t>
  </si>
  <si>
    <t>MAT. EDUCATIVOS, ESPORTIVOS E LUDICO</t>
  </si>
  <si>
    <t>FIO DE LÃ LISA CORES DIVERSAS - 100% ALGODÃO</t>
  </si>
  <si>
    <t>NOVELO</t>
  </si>
  <si>
    <t>AGULHA DE CROCHÊ N.4</t>
  </si>
  <si>
    <t>AGULHA DE CROCHÊ N.6</t>
  </si>
  <si>
    <t>TERMOCOLANTE DUPLA FACE PEÇA DE 50M</t>
  </si>
  <si>
    <t>PANO DE PRATO BRANCO C/ BAINHA</t>
  </si>
  <si>
    <t>TINTA PARA TECIDO BR, PT, VM, AM, AZ, MRR, LILÁS, ROSA, PELE, VD</t>
  </si>
  <si>
    <t>PINCEL N.º 0</t>
  </si>
  <si>
    <t>PINCEL N.º 00</t>
  </si>
  <si>
    <t>AGULHAS DE MÃO (GRANDE) N.8</t>
  </si>
  <si>
    <t>PINCEL Nº22</t>
  </si>
  <si>
    <t>FIBRA SILICONIZADA PARA ENCHIMENTO KG</t>
  </si>
  <si>
    <t>TECIDO DIVERSAS ESTAMPAS 100% ALGODÃO TRICOLINE 501</t>
  </si>
  <si>
    <t>METRO</t>
  </si>
  <si>
    <t>TECIDO TRICOLINE LISO COR BEGE E MARRON 5MT DE CADA MTS</t>
  </si>
  <si>
    <t>TECIDO CETIM VERMELHO MT</t>
  </si>
  <si>
    <t>TECIDO CETIM VERDE MT</t>
  </si>
  <si>
    <t>SIANINHA 5MM ROLO COM 10M CORES DIVERSAS</t>
  </si>
  <si>
    <t>FITA DE CETIM DUPLA FACE N. 1 CORES DIVERSAS</t>
  </si>
  <si>
    <t>FITA DE CETIM 50MM COR VERMELHA</t>
  </si>
  <si>
    <t>FIO DE SEDA PARA MACRAMÊ EM CHINELO DIVERSAS CORES ROLO DE 100M ESPESSURA DE NO MÍNIMO 3MMM</t>
  </si>
  <si>
    <t>ELÁSTICO LASTEX ROLO DE 100M PRETO</t>
  </si>
  <si>
    <t>JUTA CRUA MT ROLO C/ 100 MT</t>
  </si>
  <si>
    <t>TECIDO PARA PANO DE PRATO 100% ALGODÃO COM 25METROS</t>
  </si>
  <si>
    <t>RETROZ DE LINHA PARA PIPA 10 914M 100 ALGODÃO GLACE</t>
  </si>
  <si>
    <t>RETROZ</t>
  </si>
  <si>
    <t>TESOURA MULT AÇO INOXIDAVEL CABO 21 CM</t>
  </si>
  <si>
    <t>TESOURA DE COSTURA PEQUENA 13,5 EM INOX</t>
  </si>
  <si>
    <t>CANETAS PARA TECIDO VÁRIAS CORES</t>
  </si>
  <si>
    <t>COLA PARA TECIDO 250 GRAMAS</t>
  </si>
  <si>
    <t>SISAL FINO PARA ARTESANATO 50METRO</t>
  </si>
  <si>
    <t>BASTÃO DE COLA QUENTE FINA PACOTE - 7,5MM X 300MM</t>
  </si>
  <si>
    <t>CARRETEL FIO DE NYLON N.25 COM 100METROS</t>
  </si>
  <si>
    <t>CARRETEL</t>
  </si>
  <si>
    <t>CARBONO PARA TECIDO - CAIXA COM 100 FOLHAS</t>
  </si>
  <si>
    <t>PAPEL DE SEDA 48 X 60 CM COR BRANCO</t>
  </si>
  <si>
    <t>COLA BRANCA DE 1 LITRO</t>
  </si>
  <si>
    <t>COLA PERMAMENTE 37 G PARA FIXAÇÃO EM TECIDO</t>
  </si>
  <si>
    <t>ALICATE PARA ARTESANATO BICO REDONDO</t>
  </si>
  <si>
    <t>ALICATE DE CORTE PEQUENO</t>
  </si>
  <si>
    <t>ARAME PARA FLORES</t>
  </si>
  <si>
    <t>ESTILETE GRANDE</t>
  </si>
  <si>
    <t>CHINELO DE BORRACHA PARA ARTESANTO DIVERSOS TAMANHOS (DO 35 AO 40) PAR</t>
  </si>
  <si>
    <t>TECIDO OXFORD EM 100% POL LAR LARGURA 3,00</t>
  </si>
  <si>
    <t>TECIDO DE FELTRO COR VERDE</t>
  </si>
  <si>
    <t>LINHA PARA CROCHE 1000 METROS 100 ALGODÃO</t>
  </si>
  <si>
    <t>TESOURA DE PICOTAR 08 GRANDE</t>
  </si>
  <si>
    <t>PINCEL CHATO PARA PINTURA EM TECIDO N.18</t>
  </si>
  <si>
    <t>PLASTICO TRANSPARENTE OLEADO 1.40M/20MM</t>
  </si>
  <si>
    <t>FITILHO COLORIDO E OU ESTAMPADO</t>
  </si>
  <si>
    <t>COLA PARA ISOPOR FRASCO C 40G</t>
  </si>
  <si>
    <t>PAPEL COLOR SET CORES VARIADAS</t>
  </si>
  <si>
    <t>PAPEL CREPOM CORES VARIADAS</t>
  </si>
  <si>
    <t>PAPEL CELOFANE 66 X 96 CORES VARIADAS</t>
  </si>
  <si>
    <t>TECIDO PARA PANO DE PRATO ROLO 100 MT</t>
  </si>
  <si>
    <t>MANTA ACRÍLICA MT</t>
  </si>
  <si>
    <t>LINHA DE CROCHE 1000 MTS CORES VARIADAS</t>
  </si>
  <si>
    <t>BARBANTE CORES DIVERSAS Nº6</t>
  </si>
  <si>
    <t>BARBANTE CRU N.8</t>
  </si>
  <si>
    <t>AGULHA DE COSTURA N.º 12 (PCT COM 10UND)</t>
  </si>
  <si>
    <t>PEROLA ARTIFICIAL</t>
  </si>
  <si>
    <t>ARGOLAS DE SILICONE GRANDE</t>
  </si>
  <si>
    <t>LINHA PARA COSTURA BRANCA</t>
  </si>
  <si>
    <t>APLIQUE PARA FRALDAS MENINO E MENINA KIT COM 100 UNIDADES</t>
  </si>
  <si>
    <t>FRALDA PCT COM 05 UNIDADES DUPLAS SUPERIOR 60X 60 CM 100 ALGODAO</t>
  </si>
  <si>
    <t>CUEIRO APROXIMADAMENTE 870 X 90 CM</t>
  </si>
  <si>
    <t>BORDADO INGLÊS BRANCO</t>
  </si>
  <si>
    <t>TOALHA DE ROSTO 30X 50CM 100 ALGODAO PARA BORDAR</t>
  </si>
  <si>
    <t>MATERIAIS PARA ARTESANATO</t>
  </si>
  <si>
    <t>COLCHÃO PARA CAMA DE SOLTEIRO D28 ATÉ 80kg</t>
  </si>
  <si>
    <t>CAPA PARA COLCHÃO DE SOLTEIRO COM ZIPER EM MALHA 100% ALGODÃO MEDINDO NO MÍNIMO  80X188X20CM</t>
  </si>
  <si>
    <t>JOGO DE CAMA SOLTEIRO 03PEÇAS LENÇOL E SOBRELENÇOL</t>
  </si>
  <si>
    <t>JOGO</t>
  </si>
  <si>
    <t>FRONHA PARA TRAVESSEIRO A VULSA PORTA TRAVESSEIRO</t>
  </si>
  <si>
    <t>TRAVESSEIRO DE ESPUMA 50X70CM FIBRA DE POLIESTEER</t>
  </si>
  <si>
    <t>TOALHA DE MESA RETANGULAR 1.60X2.70M ESTAMPADA</t>
  </si>
  <si>
    <t>TOALHA DE ROSTO 50CM X 80CM</t>
  </si>
  <si>
    <t xml:space="preserve">TOALHA DE BANHO INFANTIL FELPUDA COM CAPUZ 100% ALGODÃO </t>
  </si>
  <si>
    <t>CORTINA BLACKOUT 100% CORTA LUZ MEDINDO NO MÍNIMO 2.80M X 2.30M COM ILHÓS PARA VARÃO SENDO DUAS FOLHAS DE 1.40M X 2.30M CADA UMA.</t>
  </si>
  <si>
    <t>CAMA, MESA E BANHO</t>
  </si>
  <si>
    <t>SACO DE LIXO AZUL 150LTS 7 MICRAS</t>
  </si>
  <si>
    <t>SACO DE LIXO COLETA SELETIVA</t>
  </si>
  <si>
    <t xml:space="preserve">          MATERIAIS MÉDICO HOSPITALAR– URGÊNCIA E EMERGÊNCIA</t>
  </si>
  <si>
    <t>GALÃO DE ÁGUA MINERAL SEM GÁS 20 LITROS COMPLETO</t>
  </si>
  <si>
    <t>ABACAXI EM CALDA 820G Abacaxi em caldas, contendo no mínimo peso líquido 830 gramas, com identificação do produto, marca do fabricante, data de fabricação e prazo de V alidade.</t>
  </si>
  <si>
    <t>ACHOCOLATADO EM PÓ - PACOTE C/ 400G Mistura em pó para o preparo de achocolatado, enriquecido com vitaminas e minerais. O produto deve estar com suas características de cor, sabor, cheiro, preservadas, deve ser formulado a partir de matérias-primas selecionadas. Ingredientes: açúcar, cacau, extrato de malte, sal, leite em pó desnatado, soro de leite em pó, vitaminas (A, B1, B2, B6, C, D3, e PP), estabilizante, lecitina de soja e aromatizantes. Contém glúten. Acondicionado em pacotes, potes plásticos ou latas de no mínimo 400g, deve conter externamente os dados de identificação e procedência, informação nutricional, número do lote, data de validade, quantidade do produto e número do registro. O produto deverá apresentar validade mínima de 06 (seis) meses a partir da data de entrega na unidade requisitante</t>
  </si>
  <si>
    <t>ACUCAR CRISTAL PACOTE 2 KG Sacarose de cana-de-açúcar, cor branco, tipo 1, isento de matéria terrosa, livre de umidade e fragmentos estranhos, acondicionado em embalagem plástica resistente original de fábrica, contendo externamente especificação do produto, informações do fabricante, data de fabricação e prazo de validade. O produto deverá ter registro no Ministério da Agricultura e/ou Ministério da Saúde</t>
  </si>
  <si>
    <t>ACUCAR REFINADO      KG Embalagem de 1 kg obtido da cana de açúcar, refinado; com aspecto cor, cheiro próprios, sabor doce; com teor de sacarose mínimo de 99%p/p e umidade máxima de 0,3%p/p; sem fermentação, isento de sujidades, parasitas, materiais terrosos e detritos animais ou vegetais; plástico atóxico, validade mínima de 11 meses a contar da data de entrega; e suas condições deverão estar de acordo com a resolução 271 de 22 de setembro de 2005; produto sujeito a verificação no ato da entrega aos proceder. Administrativos determinados pela ANVISA</t>
  </si>
  <si>
    <t>AGUA MINERAL SEM GAS 510 ML Agua pura, natural, de gosto suave e equilibrado. Uma agua mineral sofisticada, da própria fonte 510ml</t>
  </si>
  <si>
    <t>AMIDO DE MILHO EM PÓ 500GR Amido de milho fabricado a partir de matéria prima sã e limpa e isenta de matérias terrosas e parasitas. Não deverá apresentar resíduo ou impurezas, bolor ou cheiro não característico. Embalagem: deve estar intacta, vedada com 500g. O produto deverá apresentar validade mínima de 12 (doze) meses a partir da data de entrega na unidade requisitante</t>
  </si>
  <si>
    <t>BALA DE GOMA TIPO AMAREICANA  32G C/ 30 Und ingredientes Açúcar, xarope de glicose, amido de milho, água, aromatizantes, reguladores de acidez citrato de sódio e bicarbonato de sódio, gelatina, acidulantes ácido cítrico e ácido málico, corantes artificiais amarelo crepúsculo, tartrazina, vermelho 40, azul brilhante, azul indigotina e corante inorgânico dióxido de titânio. NÃO CONTÉM GLÚTEN</t>
  </si>
  <si>
    <t>BATATA PALHA PCT 500G Embalagem 500 Gramas - Fina, sequinha e crocante produto obtido a partir do processamento da batata descascada, ralado tipo palha, integra e frita em óleo vegetal isento de ácidos graxos trans., a batata deve ser obtida processada, embalada armazenada e conservada em condições que não produzam ou agreguem substâncias físicas, químicas ou biológicas que coloquem em risco a saúde do consumidor. Ausência de sujidades, parasitas e larvas, Embalagem primaria: firme composto de polietileno, poliéster e alumínio ou similar, hermeticamente fechado com capacidade para 500 gramas. Embalagem secundária: caixa de papelão reforçada, resistente ás condições rotineiras de manipulação. Transporte e armazenamento, devidamente lacradas. O produto deve ser insertos de corantes</t>
  </si>
  <si>
    <t>BISCOITO DOCE MAIZENA - PCT 400 G Biscoito doce tipo maisena, com os seguintes ingredientes: farinha de trigo fortificada com ferro e ácido fólico (vitamina. b9), açúcar, gordura vegetal, Açúcar invertido e sal. O biscoito deverá ser fabricado a partir de matérias primas limpas. Será rejeitado biscoito mal cozido, queimados e de caracteres organolépticos anormais, não podendo apresentar-se quebradiço. A embalagem primaria deve estar em pacotes Impermeáveis, lacrados com peso líquido de 400gr, tendo dupla embalagem. A embalagem secundaria deve ser em caixa de papelão. O produto deverá apresentar validade mínima de 06 (seis) meses a partir da data de entrega na unidade requisitante.</t>
  </si>
  <si>
    <t>BISCOITO RECHEADO (130G) - SABORES Farinha de Trigo enriquecida com ferro e ácido fólico, açúcar, gordura vegetal, cacau, açúcar invertido, amido, sal, fermentos químicos bicarbonato de amônia, bicarbonato de sódio e fosfato mono cálcio, corante caramelo III, emulsificantes lecitina de soja, ésteres de mono e de glicerídeos de ácidos graxos com ácido diacetil tartárico e mono e diglicerideos e de ácidos graxos e aromatizantes- contem glúten Embalagem plástica impermeável, fechado, reembalado em caixa de papel vedada 140 gramas .Sabores: Chocolate, Morango ,Doce de Leite.</t>
  </si>
  <si>
    <t>BISCOITO ROSQUINHA SABOR CHOCOLATE - PCT 400 G Biscoito doce tipo rosquinha de 1ª qualidade. Crocante e com sabor e cheiro agradável. Ingredientes: farinha de trigo enriquecida com ferro e ácido fólico, açúcar, gordura vegetal, cacau em pó, sal, fermentos químicos (bicarbonato de sódio, bicarbonato de amônio e pirofosfato ácido de sódio), estabilizante lecitina de soja e aromatizante - embalagem de 400 gramas. O produto deverá apresentar validade mínima de 06 (seis) meses a partir da data de entrega na unidade requisitante.</t>
  </si>
  <si>
    <t>BISCOITO ROSQUINHA SABOR LEITE - PCT 400GR Biscoito rosquinha, sabor leite. Ingredientes: farinha de trigo enriquecida com ferro e ácido fólico, açúcar, gordura vegetal, açúcar invertido, amido, leite, sal refinado, fermentos químicos, bicarbonato de sódio e bicarbonato de amônio, estabilizante lecitina de soja, acidulante ácido cítrico e aromatizante. Contém glúten. Embalagem: 400g</t>
  </si>
  <si>
    <t>BISCOITO SALGADO INTEGRAL PCT COM 400G E EMBALAGENS INDIVIDUAIS EM SEU INTERIOR Farinha de trigo enriquecida com fero e ácido fólico, farelo de trigo/farinha de trigo integral, gordura vegetal, açúcar, sal, fermento biológico, fermentos químicos e outros ingredientes permitidos na legislação. Contém glúten - pacote 400 gramas, 1ª qualidade, vitaminado, inteiros e firmes, não devem apresentar cor esverdeada c/ pontos brancos e cinzas (mofo) ou perfurações de carunchos e outros insetos, acondicionando em embalagem original de fábrica, confeccionado em papel ou polipropileno, contendo externamente especificação do produto,  informações do fabricante, data de fabricação e prazo de validade. O produto deverá ter registro no ministério da agricultura e/ou ministério da saúde.</t>
  </si>
  <si>
    <t>BOMBOM PCT 1KG Composto Açúcar, gordura vegetal hidrogenada, massa de cacau, farinha de trigo enriquecida com ferro e ácido fólico, amendoim, soro de leite em pó, gordura vegetal, farinha de soja, manteiga de cacau, castanha de caju, leite em pó integral, gordura de manteiga desidratada, sal, óleo vegetal, cacau, leite em pó desnatado, extrato de malte, emulsificantes: lecitina de soja e poliglicerol polirricinoleato, fermento químico bicarbonato de sódio e Aromatizante sendo 21,5 gramas unidade, embalagem 1kg</t>
  </si>
  <si>
    <t>CAFÉ EM PÓ PACOTE 500 GRAMAS TORRADO E MOÍDO Café em pó pacote 500 gramas - torrado e moído, isento de matéria terrosa, fungos ou parasitas, livre de umidade de fragmentos estranhos, embalado a vácuo puro, acondicionado em embalagem de alumínio metalizado revestida filme ou papel c/ 500g. o produto deverá ter selo de pureza e qualidade da abic- associação brasileira da indústria do café, registro no ministério da saúde e atender a portaria 451/97 do ministério da saúde e a resolução 12/78 da cnnpa- comissão nacional de normas e padrões p/ alimentos. Embalagem contendo identificação do produto, informações do fabricante, data de fabricação e prazo de validade.</t>
  </si>
  <si>
    <t>CALDO DE CARNE C/02 UNIDADES CX Composto de sal, amido, glutamato monossodico, açúcar; alho, cebola gordura vegetal, extrato de carne bovina; validade mínima 10 meses a contar da entrega, em pó; acondicionado em pacote com 1 quilo; e suas condições deverão estar de acordo com a NTA-70(decreto 12.486 de 20/10/78).</t>
  </si>
  <si>
    <t>CALDO DE GALINHA Contem Sal, gordura vegetal, amido, açúcar, condimento preparado de cebola, alho, salsa, carne de galinha, realçadores de sabor glutamato monos sódio e inosinatodis sódico Aromatizante, corantes natural cúrcuma e caramelo, contem soja e aipo, traços de leite ovos e mostarda - Contem Glúten Caixa Com 06 Tabletes</t>
  </si>
  <si>
    <t>CANELA EM PO   PACOTE 500 GR Canela em pó, fina e homogênea, de coloração marrom claro, com sabor e odor próprios; livre de sujidades e materiais estranhos, embalagem primaria plástico atóxico e lacrado, contendo 500g. O produto deverá apresentar validade mínima de 10 (dez) meses a partir da data de entrega na unidade requisitante.</t>
  </si>
  <si>
    <t>CATCHUP GALÃO 3 L Ingredientes, polpa de tomate, açúcar, vinagre, amido, sal e aromatizante e conservador sorbato de potássio. Não contem glúten em embalagem primária de 3 litros validade mínima 12 meses a contar da entrega e suas condições deverão estar de acordo com a resolução rdc 276/05, NTA 70, decreto 12.486/78 e suas posteriores alterações; produto sujeito a verificação no ato da entrega aos proceder. Administrativos determinados pela ANVISA</t>
  </si>
  <si>
    <t>CHÁ DE FLOR DE CAMOMILA SACHÊS 30 G Caixa com (Contém 20 sachês 30g</t>
  </si>
  <si>
    <t>CHÁ MATE TRADICIONAL 250G Chá Mate preto tradicional 250g Granel: com folhas e talos da Erva-Mate, especialmente selecionados e tostados, para garantir o sabor inconfundível e tradicional.</t>
  </si>
  <si>
    <t>CHOCOLATE GRANULADO  1KG Ingredientes: Açúcar, cacau em pó, amido de milho, glicose de milho, óleo de soja e/ ou algodão e ou palma hidrogenado, sal, emulsificante lecitina  de soja e aromatizante. NÃO CONTÉM GLÚTEN. Embalagem contendo 1KG</t>
  </si>
  <si>
    <t xml:space="preserve">COCO RALADO 100 GR Embalagem 100 gramas, polpa de coco parcialmente desengordurada, desidratada conservador INSS 223 - NÂO CONTÉN Glúten  </t>
  </si>
  <si>
    <t>DOCE PÉ DE MOLEQUE PACOTES COM 50 UNIDADES 800G Pé-de-moleque, com aproximadamente 20g cada, ingredientes: amendoim, açúcar, glicose, sal e bicarbonato de sódio; embalados um a um, acondicionados em potes/pacotes com 50 unidades. A embalagem deve conter: data de validade, identificação da marca, número do lote, procedência, composição. O produto deverá apresentar validade mínima de 06 (seis) meses a partir da data de entrega na unidade requisitante.</t>
  </si>
  <si>
    <t>ERVILHA EM CONSERVA - LATA 2KG Ervilha em conserva, preparada com vegetais selecionados, e produzida em conformidade com a legislação vigente. Sem sinais de alterações (estufamentos, corrosões internas, amassamentos, vazamentos).  Peso do produto de 2kg. Validade mínima de 12 meses e fabricação de até 90 dias da entrega.</t>
  </si>
  <si>
    <t>ESSENCIA DE BAUNILHA   VD 30ML 30 ml contendo identificação do produto data de fabricação e prazo de validade, com registro do Ministério da Saúde, obedecendo à resolução 12/78 da CNNPA</t>
  </si>
  <si>
    <t>EXTRATO DE TOMATE - 2 KG Extrato de tomate, concentrado. O extrato de tomate deve ser preparado com frutos maduros, escolhidos, sãos, sem pele e sem sementes. O produto deve estar isento de fermentações. Sem aditivos e conservantes. Embalagem: tetrapak de 2 kg. Prazo de validade mínimo 12 meses a contar a partir da data de entrega.</t>
  </si>
  <si>
    <t>FARINHA DE TRIGO ESPECIAL - PCT 1 KG Farinha de Trigo enriquecida com ferro e ácido fólico. Tipo Especial. Obtido de grãos de trigo sãos, limpos e isentos de matéria terrosa parasita.  Não Podendo estar úmida, fermentada ou rançosa, devendo obedecer à legislação vigente, embalada em pacotes de 1kg. Validade mínima de 12 meses e fabricação de até 90 dias da entrega.</t>
  </si>
  <si>
    <t>FEIJÃO CARIOQUINHA TIPO 1 - PCT 1KG Feijão tipo carioquinha de primeira qualidade, não deve conter perfurações (carunchos e outros insetos); não devem estar esbranquiçados (mofo), murchos e sem brilho brotando; não devem apresentar cheiro estranho (inseticida). Embalado em pacote plástico, atóxico, de 1 kg. O produto deverá apresentar validade mínima de 06 (seis) meses a partir da data de entrega na unidade requisitante.</t>
  </si>
  <si>
    <t>FERMENTO QUIMICO PO LATA 100 G 1ª primeira qualidade, acondicionado em embalagem original de fábrica, contendo externamente especificação do produto, informações do fabricante, data de fabricação e prazo de validade. O produto deverá ter registro no Ministério da Agricultura e/ou Ministério da Saúde. Fermento químico, em pó, isento de sujidades, parasitas, larvas ou quaisquer materiais estranhos, embalagem de 100g, atóxico. A embalagem deve conter: data de validade, identificação da marca, número do lote, procedência, composição. O produto deverá apresentar validade mínima de 12 (doze) meses a partir da data de entrega na unidade requisitante</t>
  </si>
  <si>
    <t>GELATINA EM PÓ, SABORES (MORANGO, UVA, ABACAXI, FRAMBOESA) 25gr Composição: Açúcar, gelatina, sal, vitamina A, C e E, regulador de acidez citrato de sódio, acidulante ácido fumárico, aromatizante, artificiais: aspartamo, ciclamato de sódio, acesulfame de potássio e sacarina sódica e corantes artificiais: bordeaux, azul brilhante fcf e tartrazina baixo valor energético contem fenilalanina. Não Contém Glúten.</t>
  </si>
  <si>
    <t>LEITE CONDENSADO - 395 G Leite Condensado, tradicional, embalagem 395g, com identificação do produto e prazo de validade. Com especificação dos ingredientes, informações do fabricante e prazo de validade estampados na embalagem, de acordo com a resolução 12/78 da CNNPA. O produto deverá ter registro no Ministério da Agricultura e/ou Ministério da Saúde. Não deve apresentar vestígios de ferrugem, amassadura ou abalamento.</t>
  </si>
  <si>
    <t>LEITE DE COCO - 200 ML Leite de Coco, tradicional, embalagem contendo 200 ml, com identificação do produto, data de fabricação, prazo de validade e número do lote. Ingredientes: leite de coco modificado, pasteurizado e homogeneizado, reduzido teor de gordura. Validade mínima de 12 meses e fabricação de até 90 dias da entrega.</t>
  </si>
  <si>
    <t>LEITE EM PO INSTANTANEO - 400G Leite em pó integral instantâneo embalagem com 400g, devendo conter descrição do produto, informações nutricionais, data de fabricação, prazo de validade, número do lote, registro no Ministério da Agricultura e carimbo de inspeção do SIF. Ingredientes: Leite integral, fonte de vitaminas (C, A e D), ferro, zinco e cálcio. Não contém glúten e não contém adição de açucares. Validade mínima de 12 meses e fabricação de até 90 dias da entrega.</t>
  </si>
  <si>
    <t>LEITE LONGA VIDA INTEGRAL UHT - 1 L Leite fluido, origem: de vaca, tipo: a, teor gordura: integral, processamento: uht. Leite integral, estabilizante citrato de sódio e fosfatos. Leite homogeneizado submetido, durante 2 a 4 segundos, a uma temperatura 130º C, mediante um processo térmico de fluxo contínuo, imediatamente resfriado a uma temperatura inferior a 32º C e envasado sob condições assépticas em embalagens estéreis e hermeticamente fechadas. Com percentual mínimo de 3% de Gordura, Acidez g ac. lático /100 ml: 0,14 a 0,18 - Estabilidade ao etanol 68% v/v: estável - ESD (%): min. 8,2. A cada 200ml não ultrapassar 7% de sódio (160 mg). Validade de 6 meses a partir da data da entrega. Embalagem TetraPark em caixa de 1 litro cada.</t>
  </si>
  <si>
    <t>MACARRÃO PARAFUSO - PCT 500G Macarrão tipo parafuso, com ovos, vitaminado, composto de matéria-prima de primeira qualidade, sãs e limpos, isentas de material terroso, parasitas. Embalado em pacotes com 500g.  Validade mínima de 12 meses e fabricação de até 90 dias da entrega.</t>
  </si>
  <si>
    <t xml:space="preserve">MANJERICÃO DESIDRATADO 7 GR Sem glúten sem lactose sem sódio sem conservante </t>
  </si>
  <si>
    <t>MILHO DE PIPOCA PACOTE DE 500MG O milho para pipoca livre de glúten</t>
  </si>
  <si>
    <t>MILHO VERDE EM LATA 2KG Milho verde em conserva, enlatado, com peso de 2kg.  Sem sinais de alterações (estufamentos, corrosões internas, amassamentos, vazamentos). A lata deverá conter externamente os dados de identificação e procedência, informação nutricional, número do lote, data de validade, quantidade do produto e número do registro. Validade mínima de 12 meses e fabricação de até 90 dias da entrega</t>
  </si>
  <si>
    <t>MISTURA PARA BOLO SABORES DIVERSOS Sabores diversos coco, laranja, chocolate mistura para bolo 400g, ingredientes: açúcar, farinha de trigo tipo 1 enriquecida com ferro e ácido fólico, gordura vegetal hidrogenada, cacau em pó, amido de milho.</t>
  </si>
  <si>
    <t>MOSTARDA GALÃO 3L Sementes de mostarda amarela, vinagre, água, açúcar, sal, glicose, cúrcuma, especiarias, pimenta do reino e conservador INS 211. CONTÉM GLÚTEN</t>
  </si>
  <si>
    <t>OLEO DE SOJA 900 ML -1ª primeira qualidade, composição básica: óleo de soja refinado e antioxidantes, deve ser transparente, c/ cheiro e sabor próprio, acondicionado em embalagem original de fábrica, embalagem c/ 900 ml, contendo externamente especificação do produto, informações do fabricante, data de fabricação e prazo de validade. O produto deverá ter registro no Ministério da Agricultura e/ou Ministério da Saúde. (A embalagem não deve estar amassada, estufada, ou conter perfurações, não deve apresentar manchas escuras ou estarem enferrujadas, principalmente nas costuras, no caso de latas)</t>
  </si>
  <si>
    <t>ORÉGANO - PCT C/ 10 G Orégano, constituído por folhas de espécimes vegetais genuínos, sãs, limpas e secas, aspecto folha ovalada seca, cor verde pardacenta, cheiro e sabor próprio. Embalagem plástica, transparente, atóxica de 10g. O produto deverá apresentar validade mínima de 6 meses a partir da data de entrega na unidade requisitante.</t>
  </si>
  <si>
    <t>PAÇOCA DE AMENDOIM (FORMATO ROLHA OU QUADRADA), COM APROXIMADAMENTE 20G EMBALAGEM DE  860G Ingredientes: açúcar, amendoim, fécula de mandioca e/ou wafer moído e sal; embaladas uma a uma, acondicionadas em potes com 50 unidades. A  embalagem deve conter: data de validade, identificação da marca, número do lote, procedência, composição. O produto deverá apresentar validade mínima de 06 (seis) meses a partir da data de entrega na unidade requisitante.</t>
  </si>
  <si>
    <t>PIPOCA DOCE SUPER TORRADA 20GR Produzida com ingredientes selecionados e saudáveis, utilizando matérias-primas sãs e limpas, isentas de sujidades, Ingredientes: canjica (milho),e açúcar. Empacotadas através de processos automatizadas, sem contato manual o produto não pode conter conservantes e deverá ter validade máxima de 05meses. Embalagens de 20 gramas</t>
  </si>
  <si>
    <t>PIRULITO PSICODÉLICO MIGUELITO 4,5CM Redondo, colorido, embalado com plástico resistente e atóxico individualmente. Embalagem com 50unidades</t>
  </si>
  <si>
    <t>PIRULITO TIPO CORAÇÃO PCT C/ 50UN Ingrediente: açúcar, xarope de glicose, acidulante ácido cítrico, aromatizante, corante dióxido, de titânio, corantes artificiais tartrazina, vermelho.  Embalados individualmente Não contem glúten Embalagem com 50 Unidades</t>
  </si>
  <si>
    <t>POLVILHO AZEDO   01 KG Embalagem plástica resistente de01kg Contendo no corpo da embalagem informações do fabricante, ingrediente, data de validade e peso liquido original do fabricante, não deve estar carunchado.</t>
  </si>
  <si>
    <t xml:space="preserve">POLVILHO DOCE 01 KG Embalagem de plástico resistente de 1kg, contendo no corpo da embalagem informações do fabricante, ingredientes, data de validade e peso líquido original do fabricante, não deve estar carunchado, nem manchas escuras. </t>
  </si>
  <si>
    <t>REFRIGERANTE 2L Sabores variados. Refrigerante, material água gasosa/xarope, sabores, embalagem com 2litros</t>
  </si>
  <si>
    <t>SAL GROSSO CARACTERÍSTICAS TÉCNICAS: Não deve apresentar sujidade, umidade, misturas inadequadas ao produto. EMBALAGEM: Deve estar intacta, acondicionada em pacotes de 1 kg, em polietileno transparente, contendo número de registro em órgão competente e a composição.</t>
  </si>
  <si>
    <t>SAL REFINADO -  PCT 1 KG Sal Refinado, iodado, para consumo doméstico, pacote contendo 01 kg, com identificação do produto e prazo de validade, rótulo com ingredientes, valor nutricional, peso, fabricante, data de fabricação. Validade mínima de 12 meses e fabricação de até 90 dias da entrega.</t>
  </si>
  <si>
    <t>SUCO CONCENTRADO SABORES 500ML Embalado em garrafas plásticas com 500 ml, rendimentos 5 litros Ingredientes: água potável, suco concentrado, aroma idêntico ao natural da fruta, acidulante ácido cítrico, estabilizante: goma xantana e conservantes: benzoato de sódio e metabissulfito de sódio, sem adição de açúcar.  Sabores variados. Não contém Glúten</t>
  </si>
  <si>
    <t>SUCO EM PO SABORES PCT 01 KG Preparado para suco artificial, em sabores diversos. Acondicionado em embalagem original de fábrica de 01 kg. Contendo no corpo da embalagem informações do fabricante, lote, ingredientes e data de validade. O produto deverá ter registro no Ministério da Agricultura e/ou Ministério da Saúde</t>
  </si>
  <si>
    <t>SUCO INTEGRAL  1 LITRO Preparado líquido para refresco, aroma natural da fruta, suco concentrado da fruta, acidulante ácido cítrico, sem conservantes, com aspecto, cor, cheiro e sabor próprio, isento de parasitas, sujidades e larvas.  Plásticas e atóxicas, com conservação fora de refrigeração. Validade mínima de 6 meses na data da entrega Sabores variados Embalagem 1litro</t>
  </si>
  <si>
    <t>SUCO INTEGRAL 1,7 L  Preparado líquido para refresco, aroma natural da fruta, suco concentrado da fruta, acidulante ácido cítrico, sem conservantes, com aspecto, cor, cheiro e sabor próprio, isento de parasitas, sujidades e larvas.  Plásticas e atóxicas, com conservação fora de refrigeração. Validade mínima de 6 meses na data da entrega Sabores variados Embalagem 1,7LT</t>
  </si>
  <si>
    <t>TEMPERO PRONTO, ALHO E SAL - POTE 1KG Tempero pronto de primeira qualidade, contendo sal refinado e iodado, alho, a embalagem deverá ser de 1 kg, além de conter lista de ingredientes, tabela nutricional, número lote, peso, condições de armazenamento fabricação e validade mínima de 6 meses na data da entrega.</t>
  </si>
  <si>
    <t>VINAGRE - EMBALAGEM C/ 750 ML Tempero á base de vinho tinto suave, água potável sal e açúcar e contem conservante -Frasco 750 ML</t>
  </si>
  <si>
    <t>AÇAFRÃO EM PÓ - PACOTE 50 GRAMAS Açafrão da terra ou cúrcuma, não contém glúten, embalagem contendo 50g, de primeira qualidade, com identificação do produto e prazo de validade. O produto deverá apresentar validade mínima de 06 (seis) meses a partir da data de entrega na unidade requisitante</t>
  </si>
  <si>
    <t>AMEIXA EM CALDA 400G Ingredientes: Ameixas pretas, água, açúcar e acidulante ácido cítrico. Sem glúten, lata com marca do fabricante, data de fabricação, prazo de validade, peso líquido aprox. 400g peso drenado aprox. 400g</t>
  </si>
  <si>
    <t xml:space="preserve">AZEITE DE OLIVA - Embalagem :500ml, nível de acidez máximo de 0,8%, contendo identificação do produto, prazo de validade e data de fabricação com registro do Ministério da Saúde, obedecendo à resolução 12/78 da CNNPA. </t>
  </si>
  <si>
    <t>AZEITONA VERDE COM CAROÇO 500 G Vidro 500 gramas Composição Azeitonas Verdes, água, sal, acidulante ácido cítrico e lático, conservantes benzoato de sódio e sorbato de potássio e antioxidante ácido isoascórbico. Não Contem Glúten</t>
  </si>
  <si>
    <t>CANELA EM PÓ - PCT 10 GR Canela em pó, fina e homogênea, de coloração marrom claro, com sabor e odor próprios; livre de sujidades e materiais estranhos, embalagem primaria plástico atóxico e lacrado, contendo 10g. O produto deverá apresentar validade mínima de 10 (dez) meses a partir da data de entrega na unidade requisitante.</t>
  </si>
  <si>
    <t>CANELA EM RAMA -  PCT10 G Canela em rama, obtida da casca do espécime genuíno; de coloração marrom claro, com sabor e odor próprios; livre de sujidades e materiais estranhos, embalagem primaria plástico atóxico e lacrado, contendo 10g. O produto deverá apresentar validade mínima de 10 (dez) meses a partir da data de entrega na unidade requisitante</t>
  </si>
  <si>
    <t>CEREAL AO LEITE COBERTOS DE CHOCOLATE 500G Ingredientes: Açúcar, gordura vegetal fracionada, cereal de arroz e cacau (farinha de arroz, farinha de milho e/ou creme de milho, açúcar, cacau, malte, carbonato de cálcio, sal, gordura vegetal hidrogenada e lecitina de soja), soro de leite em pó, leite em pó desnatado, leite em pó integral, cacau em pó, emulsificante lecitina de soja, espessante goma arábica, aromatizante idêntico ao natural e glicose em pó.</t>
  </si>
  <si>
    <t>CHANTILLY DE 1 KG INGREDIENTES: Creme de leite, água, cloreto de cálcio, estabilizantes celulose microcristalina e carboximetil celulose sódica, polioxietileno (20) monooleato de sorbitana e citrato de sódio, emulsificantes mono e diglicerídeos de ácidos graxos e lectina de soja e regulador de acidez fosfato dissódico. NÃO CONTÉM GLÚTEN</t>
  </si>
  <si>
    <t>CHOCOLATE EM PÓ SOLÚVEL 50% CACAU EMBALAGEM 200 GRAMAS Ingredientes: Cacau em pó solúvel, açúcar e aromatizante. NÃO CONTÉM GLÚTEN.</t>
  </si>
  <si>
    <t>CHOCOLATE MEIO AMARGO EM BARRA DE 1 KG Ingredientes: açúcar, massa de cacau, gordura vegetal, soro de leite em pó, emulsificantes: lecitina de soja e poliglicerol polirricinoleato e aromatizante</t>
  </si>
  <si>
    <t>COCO RALADO DESIDRATADO SEM AÇÚCAR - PCT 500G Coco Ralado, sem adição de açúcar, acondicionado em embalagem de 500g. Contendo no corpo da embalagem identificação do produto, marca do fabricante, data de fabricação, prazo de validade, lote, informação nutricional e peso liquido.  O produto deverá ter registro no Ministério da Saúde. Validade mínima de 12 meses e fabricação de até 90 dias da entrega.</t>
  </si>
  <si>
    <t>COLORAU - PCT 500 G Colorau: (urucum) pó fino, homogêneo, coloração vermelho intensa, embalagem plástica com 500g, com identificação do produto, marca do fabricante, prazo de validade e peso líquido. O produto deverá ter registro no Ministério da Agricultura e/ou Ministério da Saúde. Validade mínima de 12 meses e fabricação de até 90 dias da entrega.</t>
  </si>
  <si>
    <t>CRAVO DA ÍNDIA EM PESO DE 500G. Cravo da índia obtido do botão floral de espécime genuína; de coloração pardo escura, cheiro e sabor próprios; com teor de umidade máxima de 16%; isento de detritos do próprio produto, e impurezas dos grãos ou sementes; validade mínima 10 meses a contar da entrega. Embalagem plástica, transparente, atóxica com peso de 500g</t>
  </si>
  <si>
    <t>CREME DE CEBOLA 60G Amido, cebola, farinha de trigo fortificada com ferro e ácido fólico, sal, óleo vegetal, extrato de levedura, condimento preparado sabor cebola, pimenta-do-reino preta, aromatizantes, realça dores de sabor glutamato monos sódico e inosinatodissódico, antiumectante dióxido de silício e corante caramelo IV. Contem Glúten - Embalagem 60 gramas</t>
  </si>
  <si>
    <t>DOCE DE LEITE CREMOSO POTE 400 G Embalagem 400 gramas - Cor Amarelada ou amarelo-pardacento, cheiro próprio, sabor doce: deve ser fabricado com matérias primas sãs e limpas, isentas de matéria terrosa, parasitos, e em perfeito estado de conservação, o leite empregado deve apresentar-se normal e fresco. No preparo do produto, o leite deve entrar na proporção mínima de três partes de leite para uma de açúcar. Não pode conter substâncias estranhas á sua composição normal, além das prevista nesta norma. É permitido adicionar ao doce de leite: cacau, amendoim, coco, castanha-do-Pará e outras substâncias alimentícias que caracterizem o produto, como coadjuvante da tecnologia de fabricação é tolerado o emprego de amido na dosagem máxima de 2%. É tolerada adição de aromatizantes naturais. É proibido adicionar ao doce de leite gordura estranhas geleificantes ou outras substancias, embora inócuas exceto o bicarbonato de sódio em quantidade estritamente necessário para a redução parcial da acidez do leite.</t>
  </si>
  <si>
    <t>EMULSIFICANTE NEUTRO PARA SORVETES, 200 GRAMAS Com identificação do produto, marca do fabricante, data de fabricação e prazo de validade</t>
  </si>
  <si>
    <t>ERVA DOCE 40 GRAMAS - Embalagem plástica atóxica 40gramas, isento de mofo odores estranhos e substâncias nocivas, prazo de validade de 06meses a partir da data da entrega</t>
  </si>
  <si>
    <t>ERVA DOCE SEMENTE 10 GR Embalagem plástica atóxica 10gramas, isento de mofo odores estranhos e substâncias nocivas, prazo de validade de 06meses a partir da data da entrega.</t>
  </si>
  <si>
    <t>ERVILHA EM CONSERVA -  PCT 200G Ervilha em embalagem preferencialmente tetrapak, com peso liquido drenado de aproximadamente 200 gramas, preparada com vegetais selecionados, e produzida em conformidade com a legislação vigente. Sem sinais de alterações (estufamentos, corrosões internas, amassamentos, vazamentos).  Validade mínima de 12 meses e fabricação de até 90 dias da entrega</t>
  </si>
  <si>
    <t>EXTRATO DE TOMATE 340 GRAMAS Simples, concentrado, preparado com frutos maduros, escolhidos, sãos, sem pele e sementes. Isentos de fermentações e não indicar processamento defeituoso. Conter adição de 1% e 5% de cloreto de sódio.</t>
  </si>
  <si>
    <t>FARINHA DE FUBA -  PACOTE DE 1 KG Farinha de fubá oriunda da moagem do grão de milho, sadio e limpo, não devendo conter materiais terrosos, parasitas e detritos de animais e vegetais. Em atendimento a legislação vigente deve ser adicionado de no mínimo60mcg de ácido fólico e 1,5 mg de ferro na porção de 40g. Embalado em pacotes de 1 kg. O produto deverá apresentar validade mínima de 06 (seis) meses a partir da data de entrega na unidade requisitante</t>
  </si>
  <si>
    <t>FARINHA DE MANDIOCA TORRADA - PCT 500G Farinha de mandioca torrada isenta de sujidades, parasitas, larvas ou quaisquer materiais estranhos. Embalada em pacote plástico de 500gramas. A embalagem deve conter: data de validade, identificação da marca, número do lote, procedência, composição. O produto deverá apresentar validade mínima de 06 (seis) meses a partir da data de entrega na unidade requisitante</t>
  </si>
  <si>
    <t>FARINHA DE MILHO FLOCADA 500G Livre de mofo e parasitas, odores estranhos ou qualquer substância nociva, embalagens atóxicas, primárias, pacotes de 500 g, prazo mínimo de validade de 06 meses a partir da data de entrega</t>
  </si>
  <si>
    <t>FARINHA DE ROSCA PACOTE COM  500 G Farinha de trigo enriquecida com ferro e ácido fólico, sal, açúcar e fermento biológico. CONTÉM GLÚTEN</t>
  </si>
  <si>
    <t>FARINHA DE TRIGO PRÉ-MESCLA - SACO 25 KG Mistura alimentícia, ingredientes: farinha de trigo, sal, estabilizante etxxv, enzi -, sabor: natural, aplicação: pão francês. Farinha de trigo enriquecida com ferro e ácido fólico, sal, açúcar, estabilizantes: ésteres de ácido diacetil tartárico e mono e diglicerídeos de ácidos graxos, estearoil-2-lactil lactato de cálcio e polisorbato 80 e melhoradores de farinha: ácido ascórbico, azodicarbonamida e aromatizante.</t>
  </si>
  <si>
    <t>FERMENTO BIOLOGICO SECO - PCT. 500 GR Fermento biológico – características técnicas: fermento biológico, seco, instantâneo, para pão. Isento de mofo e substâncias nocivas. Embalagem: hermeticamente fechada (vácuo), contendo 500g. Prazo de validade mínimo 10 meses a contar a partir da data de entrega</t>
  </si>
  <si>
    <t>FIGO EM CALDA 830G Figo em caldas, contendo no mínimo peso líquido 830 gramas, com identificação do produto, marca do fabricante, data de fabricação e prazo de validade.</t>
  </si>
  <si>
    <t>LEITE DE SOJA - 1 LITRO Leite de Soja, embalagem tetra Pack de1 Litro, livre de lactose, fonte de cálcio, baixo teor de gorduras. Composto de vitaminas A, B2, B6, B12, C, D, E, zinco e ácido fólico. Validade mínima de 06 meses e fabricação de até 90 dias da entrega</t>
  </si>
  <si>
    <t>MACARRÃO ESPAGUETE - PCT 500G Macarrão tipo espaguete, com ovos, embalagem contendo 500g, com identificação do produto, rótulo com ingredientes, valor nutricional, peso, fabricante, data de fabricação e validade. Validade mínima de 12 meses e fabricação de até 90 dias da entrega</t>
  </si>
  <si>
    <t>MAIONESE TRADICIONAL POTE 500 G  Embalagem contendo 500g, com identificação do produto, rótulo com ingredientes, valor nutricional, peso, fabricante, data de fabricação e validade. Mínima de 12 meses e fabricação de até 90 dias da entrega.</t>
  </si>
  <si>
    <t>MILHO VERDE EM CONSERVA - 200G Milho verde: em embalagem tetra pack, com peso líquido drenado de aproximadamente 200gr.  Sem sinais de alterações (estufamentos, corrosões internas, amassamentos, vazamentos). A embalagem deverá conter externamente os dados de identificação e procedência, informação nutricional, número do lote, data de validade, quantidade do produto e número do registro Validade mínima de 12 meses e fabricação de até 90 dias da entrega</t>
  </si>
  <si>
    <t>MOLHO PRONTO DE TOMATE - 340G EM LATA/SACHÊ Massa de tomate, tipo: molho pronto, composição: orgânico, tomate, cebola, açúcar, amido modificado, sal, óleo vegetal, extrato de levedura, salsa, alho, manjericão, aipo marrom, orégano, tomilho e realçador de sabor glutamato monossódico, apresentação: líquido. Pode ser em Sachê ou Lata desde que atenda as especificações de qualidade citada.</t>
  </si>
  <si>
    <t>NOZ MOSCADA 20G Com identificação do produto, marca do fabricante, data de fabricação e prazo de validade.</t>
  </si>
  <si>
    <t>PESSEGO EM CALDA 850G Pêssegos em caldas, contendo no mínimo peso líquido 830 gramas, com identificação do produto, marca do fabricante, data de fabricação e prazo de validade.</t>
  </si>
  <si>
    <t>PIMENTA DO REINO PÓ PCT 40 G Seco e bem desenvolvido, isento de parasitas e fungos, livres de fragmentos e corpos estranhos, acondicionado em embalagem de polipropileno original de fábrica, especificação dos ingredientes, informações do fabricante e prazo de validade estampados na embalagem, de acordo com a resolução 12/78 da CNNPA. O produto deverá ter registro no Ministério da Agricultura e/ou Ministério da Saúde.</t>
  </si>
  <si>
    <t>QUEIJO PARMESAO RALADO PCT 50 G Composto por queijo parmesão e conservador ácido sórbico, não contém glúten, acondicionado em embalagem de polipropileno original de fábrica, especificação dos ingredientes, informações do fabricante e prazo de validade estampados na embalagem, de acordo com a resolução 12/78 da CNNPA. O produto deverá ter registro no Ministério da Agricultura e/ou Ministério da Saúde.</t>
  </si>
  <si>
    <t>SARDINHA EM ÓLEO - LATA C/ 125G Sardinhas em óleo comestível, preparada com pescado fresco, limpo, eviscerado, cozido, imersa em óleo comestível. Ingredientes: sardinhas, água de constituição (ao próprio suco), óleo comestível e sal. Embalada em lata com revestimento interno apropriado, vedada, isento de ferrugens, mofos, estufada, amassada ou com substâncias nocivas, com peso líquido de 125g. Na embalagem deve conter as seguintes informações: identificação da empresa, peso, data de validade, carimbo de inspeção estadual ou federal. Validade mínima de 6 meses na data da entrega.</t>
  </si>
  <si>
    <t>SHOYU 500ML Composto água, sal, proteína hidrolisada de soja, açúcar, álcool potável, vinagre, soja e milho fermentados, corante caramelo III, realça dores de sabor glutamato monos sódico e inosinatodissódico e conservador sorbato de potássio. Embalagem 500ml</t>
  </si>
  <si>
    <t xml:space="preserve">TEMPERO PRONTO DE 300GR Tempero pronto de primeira qualidade, contendo sal refinado e iodado, Tempero pronto de primeira qualidade, contendo sal refinado e iodado, Cebola, Alho, Água, Realçador De Sabor (glutamato Monossódico), Salsa, manjericão, Cebolinha E Antioxidante (ácido Cítrico) a embalagem deverá ser de 300g , além de conter lista de ingredientes, tabela nutricional, número lote, peso, condições de armazenamento fabricação e validade mínima de 6 meses na data da entrega. </t>
  </si>
  <si>
    <t>TRIGO PARA QUIBE 500G Contendo no mínimo 500 gramas, com identificação do produto, marca do fabricante, data de fabricação e prazo de validade.</t>
  </si>
  <si>
    <t>VINAGRE DE MAÇÃ - FRASCO C/ 750 ML Vinagre de maçã. Ingredientes: Fermentado acético de maçã, água e conservante INS224. Acidez. 4,0%. Sem glúten. Embalagem 750 ml, com identificação do produto e prazo de validade.</t>
  </si>
  <si>
    <t>DOCE DE FRUTAS EM PASTA 400GR Ingredientes: suco de frutas, açúcar, estabilizante pectina, acidulante ácido lático, conservador sorbato de potássio. Não contém glúten é o produto resultante do processamento adequado das partes comestíveis desintegradas de vegetais com açúcares, com ou sem adição de água, pectina, ajustador do pH e outros ingredientes e aditivos permitidos por estes padrões até uma consistência apropriada, sendo finalmente, acondicionado de forma a assegurar sua perfeita conservação. Sabores Variados (morango, uva, goiaba,) embalagem 400 gramas</t>
  </si>
  <si>
    <t>AVEIA EM FLOCOS FINOS - PCT 500G Aveia em flocos finos isenta de mofo, livre de parasitas e substâncias nocivas, acondicionada em embalagens de 500g, atóxica, resistente e hermeticamente vedada. Rotulagem nutricional obrigatória. O produto deverá apresentar validade mínima de 06 (seis) meses a partir da data de entrega na unidade requisitante.</t>
  </si>
  <si>
    <t>AZEITONA VERDE COM CAROÇO 820 GRAMAS Vidro; Composição Azeitonas Verdes, água, sal, acidulante ácido cítrico e lático, conservantes benzoato de sódio e sorbato de potássio, e antioxidante ácido isoascórbico. Não Contem Glúten.</t>
  </si>
  <si>
    <t>CHANTILLY EM PÓ Contém açúcar, agente de aeração gordura vegetal, xarope de glicose, leite em pó desnatado e caseinato, emulsificantes: mono e diglicerídios de ácidos graxos e éster de ácido acético e fosfato de sódio, glicose em pó, leite em pó e mistura de espessastes amido e espessastes carragena e goma xantana,antiumectante carbonato de cálcio aromatizante não contem glúten - Embalagem 50 Gramas.</t>
  </si>
  <si>
    <t>CRAVO DA INDIA PACOTE COM 40G A 50G Cravo da índia obtido do botão floral de espécime genuína; de coloração pardo escura, cheiro e sabor próprios; com teor de umidade máxima de 16 %; isento de detritos do próprio produto, e impurezas dos grãos ou sementes; validade mínima 10 meses a contar da entrega. Embalagem plástica, transparente, atóxica com peso de 40g a 50g</t>
  </si>
  <si>
    <t>CREME DE LEITE - FRASCO DE 01 LITRO Caixa de creme de leite elaborado com gordura Láctea, contendo 25% a 30% de gordura, fabricado a partir de matéria prima selecionada, validade mínima de 3 meses e embalagem tetra Pack com peso líquido 1 litro. O produto deverá apresentar validade mínima de 06 (seis) meses a partir da data de entrega na unidade requisitante</t>
  </si>
  <si>
    <t>EXTRATO DE TOMATE 840G Simples, concentrado, preparado com frutos maduros, escolhidos, sãos, sem pele e sementes. Isentos de fermentações e não indicar processamento defeituoso. Conter adição de 1% e 5% de cloreto de sódio.</t>
  </si>
  <si>
    <t>FEIJÃO PRETO TIPO I - PCT 1 KG Leguminosa, variedade: feijão preto, tipo: tipo 1, apresentação: orgânica. Os grãos deverão estar fisiologicamente bem desenvolvidos, sãos, limpos e secos, em bom estado de conservação, isento de fermentação e mofo, matéria terrosa, parasitos, de odores estranhos e de substâncias nocivas à saúde. O produto deverá ser obtido, processado, embalado, armazenado, transportado e conservado em condições que não produzam, desenvolva m e/ou agreguem substâncias físicas, químicas ou biológicas que coloquem em risco a saúde do consumidor – conforme determina as Boas Práticas de Fabricação (BPF) e os Procedimentos Operacionais Padronizados (POP’s), conforme determina a Portaria no 1.428/2003, Portaria no 236/1997 e RDC no 275/2002. Apresentação embalagem de 1 kg.</t>
  </si>
  <si>
    <t>GERGELIM 100G Ricas em manganês, cobre e cálcio (90 mg de cálcio por colher de sopa para sementes integrais (não descascadas) e 10 mg para sementes descascadas), e contém vitamina B1 e vitamina E. Elas contêm um poderoso antioxidante, que também é anticancerígeno Embalagem 100 gramas</t>
  </si>
  <si>
    <t>MACARRÃO TIPO PADRE NOSSO - PCT 500 G Massa seca com ovos, acondicionado em embalagem transparente intacta de 500g, a embalagem deverá conter externamente os dados de identificação, procedência, informações nutricionais, número de lote, data de fabricação, data de validade e condições de armazenagem. Validade mínima de 12 meses e fabricação de até 90 dias da entrega.</t>
  </si>
  <si>
    <t>OLEO DE CANOLA Isento de ranço e substancias estranhas, em embalagem primária de 900 ml, validade mínima de 11 meses a partir da entrega do produto</t>
  </si>
  <si>
    <t xml:space="preserve">SUCO EM PÓ 25G Adoçado. Faz 1 litro de refresco. Sabores variados laranja, abacaxi, morango, uva </t>
  </si>
  <si>
    <t>CHÁ MATE TRADICONAL 500 GR Chá mate tostado tradicional, sabor natural,100% puro, tipo exportação, em embalagem primária de 500 gramas, com validade de 1 ano a partir da d ata de entrega.</t>
  </si>
  <si>
    <t>Codigo</t>
  </si>
  <si>
    <t>015.001.555</t>
  </si>
  <si>
    <t>015.001.048</t>
  </si>
  <si>
    <t>051.002.695</t>
  </si>
  <si>
    <t>015.001.158</t>
  </si>
  <si>
    <t>015.001.131</t>
  </si>
  <si>
    <t>015.001.729</t>
  </si>
  <si>
    <t>051.002.805</t>
  </si>
  <si>
    <t>051.002.803</t>
  </si>
  <si>
    <t>015.001.730</t>
  </si>
  <si>
    <t>015.001.728</t>
  </si>
  <si>
    <t>015.001.397</t>
  </si>
  <si>
    <t>015.001.723</t>
  </si>
  <si>
    <t>BOTA DE BORRACHA PRETA CANO CURTO NUMERAÇÃO 33 AO 46Calçado de uso profissional, tipo impermeável, com proteção extra na biqueira, confeccionada em polocreto de vinila (pvc) injetado em uma só peça, forrada, solado antiderrapante com rachaduras</t>
  </si>
  <si>
    <t>015.001.724</t>
  </si>
  <si>
    <t>BOTA DE BORRACHA PRETA CANO LONGO NUMERAÇÃO 33 AO 46 Calçado de uso profissional, tipo impermeável, com proteção extra na biqueira, confeccionada em polocreto de vinila (PVC) injetado em uma só peça, forrada, solado antiderrapante com rachaduras</t>
  </si>
  <si>
    <t>015.001.725</t>
  </si>
  <si>
    <t>COLHER DESCARTAVEL P/  REFEICAO Confeccionado em plástico resistente atóxico, na cor branca ou translucido, medindo aproximadamente 10 cm de comprimento, isento de materiais estranhos, rachaduras, deformações, rebarbas ou arestas, acondicionado conforme a praxe do fabricante de forma a garantir a higiene integridade do produto até seu uso, pacote com 50  unidades. a embalagem deverá conter externamente os dados de identificações do produto e procedência de fabricação</t>
  </si>
  <si>
    <t>015.001.602</t>
  </si>
  <si>
    <t>COLHER DESCARTAVEL SOBREMESA PCT C 50UN Confeccionado em plástico resistente atóxico, na cor branca ou translucido, medindo aproximadamente 10 cm de comprimento, isento de materiais estranhos, rachaduras, deformações, rebarbas ou arestas, acondicionado conforme a praxe do fabricante de forma a garantir a higiene integridade do produto até seu uso, pacote com 50  unidades. A embalagem deverá conter externamente os dados de identificações do produto e procedência de fabricação</t>
  </si>
  <si>
    <t>015.001.434</t>
  </si>
  <si>
    <t>015.001.432</t>
  </si>
  <si>
    <t>COPO DESCARTAVEL BRANCO 180 ML Confeccionado em resina termoplástica atóxica, na cor branca, com capacidade de no mínimo 180 ml homogêneo isento de materiais estranhos, bolhas, rachaduras, furos, deformação, bordas afiadas ou rebarbadas, não deve representar sujidades interna ou externa, deverá trazer gravado em relevo com características visíveis e de forma indelével, a marca ou identificação do fabricante, a capacidade e o símbolo de identificação do material para reciclagem, acondicionado conforme a praxe do fabricante de forma a garantir a higiene e integridade do produto até seu uso, pacote com 100 unidades. a embalagem deverá conter externamente os dados de identificação do produto e procedência de fabricação.</t>
  </si>
  <si>
    <t>015.001.843</t>
  </si>
  <si>
    <t>015.001.145</t>
  </si>
  <si>
    <t>015.001.309</t>
  </si>
  <si>
    <t>DESODORANTE SPRAY A SECO FRASCO C 100ML perfume de longa duração, embalagem original de fábrica e registro no Ministério Da Saúde, fragrância suave para uso masculino e feminino embalagem de 100 ml</t>
  </si>
  <si>
    <t>015.001.314</t>
  </si>
  <si>
    <t>015.001.826</t>
  </si>
  <si>
    <t>051.002.227</t>
  </si>
  <si>
    <t>015.001.734</t>
  </si>
  <si>
    <t>015.001.603</t>
  </si>
  <si>
    <t>015.001.231</t>
  </si>
  <si>
    <t>GARFO DESCARTAVEL P SOBREMESA PCT 50UN Confeccionado em plástico resistente atóxico, na cor branca ou translucido, medindo aproximadamente 10 cm de comprimento, isento de materiais estranhos, rachaduras, deformações, rebarbas ou arestas, acondicionado conforme a praxe do fabricante de forma a garantir a higiene integridade do produto até seu uso, pacote com 50  unidades. a embalagem deverá conter externamente os dados de identificações do produto e procedência de fabricação</t>
  </si>
  <si>
    <t>015.001.230</t>
  </si>
  <si>
    <t>GUARDANAPO DE PAPEL 20 X 23CM em fibra 100% natural na cor branca pacote com 50 unidades</t>
  </si>
  <si>
    <t>015.001.638</t>
  </si>
  <si>
    <t>015.001.809</t>
  </si>
  <si>
    <t>051.001.963</t>
  </si>
  <si>
    <t>051.002.995</t>
  </si>
  <si>
    <t>PRATO DESCARTAVEL P SOBREMESA PCT 10 UNDConfeccionado em plástico resistente atóxico, na cor branca ou translucido, medindo Aproximadamente 10 cm de comprimento, isento de materiais estranhos, rachaduras, deformações, rebarbas ou arestas, acondicionado conforme a praxe do fabricante de forma a garantir a higiene integridade do produto até seu uso, pacote com 50  unidades. a embalagem deverá conter externamente os dados de identificações do produto e procedência de fabricação</t>
  </si>
  <si>
    <t>015.001.471</t>
  </si>
  <si>
    <t>015.001.170</t>
  </si>
  <si>
    <t>015.001.761</t>
  </si>
  <si>
    <t>051.001.781</t>
  </si>
  <si>
    <t>014.001.338</t>
  </si>
  <si>
    <t>221.001.344</t>
  </si>
  <si>
    <t>COPO DESCARTAVEL 50 ML  confeccionado em resina termoplástica atóxica, na cor branca, com capacidade de no mínimo 50ml homogêneo isento de materiais estranhos, bolhas, rachaduras, furos, deformação, bordas afiadas ou rebarbadas, não deve representar sujidades interna ou externa, deverá trazer gravado em relevo com características visíveis e de forma indelével, a marca ou identificação do fabricante, a capacidade e o símbolo de identificação do material para reciclagem, acondicionado conforme a praxe do fabricante de forma a garantir a higiene e integridade do produto até seu uso, pacote com 100 unidades, a embalagem deverá conter externamente os dados de identificação do produto  e procedência de fabricação.</t>
  </si>
  <si>
    <t>FOSFORO PCT C/ 10 UNIDADES Confeccionado em madeira 1 qualidade c/ ponta abrasiva (cabeça) resistente, medindo aproximadamente 06 cm de comprimento total, acondicionado em caixa contendo no mínimo 40 palitos, reembalados em pacotes com 10 caixas, de forma a garantir a integridade do produto até seu uso. a embalagem deverá conter externamente os dados de identificação do produto e procedência de fabricação</t>
  </si>
  <si>
    <t>GARFO DESCARTAVEL P REFEICAO PCT C 50 UND Confeccionado em plástico resistente atóxico, na cor branca ou translucido, medindo aproximadamente 10 cm de comprimento, isento de materiais estranhos, rachaduras, deformações, rebarbas ou arestas, acondicionado conforme a praxe do fabricante de forma a garantir a higiene integridade do produto até seu uso, pacote com 50 unidades. a embalagem deverá conter externamente os dados de identificações do produto e procedência de fabricação</t>
  </si>
  <si>
    <t>POTE PLÁSTICO  REDONDO DESCARTÁVEL COM TAMPA 250 ML</t>
  </si>
  <si>
    <t>SABONETE EM BARRA PESO 90 GR a glicerinado neutro com aproximadamente 90 gramas cada.</t>
  </si>
  <si>
    <t>011.001.044</t>
  </si>
  <si>
    <t>TOUCA DESCARTÁVEIS Sanfonada, confeccionada em polipropileno, de uso único, antialérgico, atóxico. pacote com 100 unidades</t>
  </si>
  <si>
    <t xml:space="preserve">Codigo </t>
  </si>
  <si>
    <t>codigo</t>
  </si>
  <si>
    <t>codigos</t>
  </si>
  <si>
    <t>ALBUMINA pacote com 500gr Suplemento alimentar a base de clara de ovo pasteurizada desidratada com percentual de 80 a 85% de proteína, em pó. Sabor baunilha. Embalagem de 500g.</t>
  </si>
  <si>
    <t>058.001.11</t>
  </si>
  <si>
    <t>FÓRMULA INFANTIL A PARTIR DE 6 MESESFórmula infantil de seguimento para lactentes e crianças de primeira infância a partir do 6º mês, a base de proteínas lácteas intactas, adicionadas de DHA, ARA e prebióticos. Ingredientes: Lactose, leite parcialmente desnatado em pó, óleos vegetais (óleo de canola, óleo de coco, óleo de girassol, óleo de palma), soro do leite, fibras alimentares (galactooligossacrídeos, frutooligossacarídeos), maltodextrina, carbonato de cálcio, óleo de peixe, vitamina C, caseinato de cálcio, taurina, inositol, nucleotídeos (uridina, citidina, adenosina, inosina, guanosina), sulfato de ferro, vitamina E, fosfato de potássio, sulfato de zinco, cloreto de colina, niacina, fosfato de cálcio tribásico, gluconato cúprico, D-pantetonato de cálcio, vitamina A,vitamina B1, vitamina B2, vitamina B6, iodato de potássio, sulfato de manganês, ácido fólico, vitamina K, selênio, biotina, vitamina B12, emulsificante mono e diglicerídeos. Não contém glúten. Lata de 400g.</t>
  </si>
  <si>
    <t>FÓRMULA INFANTIL PARA LACTENTES E DE SEGMENTO PARA LACTENTES E CRIANÇAS DE PRIMEIRA INFÂNCIA Destinada a necessidade dietoterápicas especifica com proteina lácten extremamente hidrolizada.
INGREDIENTES: Proteina hidrolisada do soro de leite, maltodextrina, óleos vegetais (palma, canola, coco, girassol) galactooligossacarideos (GOS), fruto-oligossacarídeos (FOS), fosfato tricálcico, cloreto de potássio, oleo de peixe, cloreto de magnésio, citrato trissódico, oleo de mortierella alpina, carbonato de cálcio,vitamina C, cloreto de calina, taurina, sulfato ferroso, inositol, sulfato de zinco, nucleotídeos (uridina, citidina, adenosina, inosina, guanosina), vitamina E, L-carnitina, niacina, d-pantotenato de cálcio, d-biotina, sulfato de cobre, ácido fólico, vitaminas A, B12, B1, B2,D,B6, sulfato de manganês, iodeto de potássio, vitamina K, selenito de sódio, emulsifi cantes ésteres de ácidos e mono e diglicerídeos.NÃO CONTEM GLUTEN .</t>
  </si>
  <si>
    <t>Abridor de gesso ortopédico Henning 27 cm
Produzido em aço inoxidável, deve possuir 10 anos de garantia. Tamanho (C x L x A): 27 x 8 x 8 cm</t>
  </si>
  <si>
    <t>COMADRE PARA USO HOSPITALAR  FORMATO ANATOMICO EM AÇO INOX</t>
  </si>
  <si>
    <t>ESTETOSCOPIO CARDIOLOGICO PROFISSIONAL, TUBOS EM PVC, AUSCULTADOR EM AÇO INOX; DUPLO USO  ADULTO E  PEDIATRICO</t>
  </si>
  <si>
    <t>ESTOJO  INSTRUMENTAL   PERFURADO   20 X 10 X 05 CM       EM INOX.</t>
  </si>
  <si>
    <t>PINÇA HEMOSTATICA KELLY CURVA 14 cm, COR PRATA, FABRICADO DE ACORDO COM PADROES INTERNACIONAIS DE QUALIDADE, NORMAS DA ABNT, CE, CONFECCIONADO EM AÇO INOXIDAVEL</t>
  </si>
  <si>
    <t>TERMOMETRO CLÍNICO DIGITAL DE HASTE FLEXÍVEL.  PONTA FLEXIVEL VISOR DECIMAL; MEDIÇÃO EM ºC, À PROVA D’ÁGUA, MEMORIZADOR DE ÚLTIMA TEMPERATURA, COM CERTIFICAÇÃO DA ANVISA, VERIFICADO E APROVADO PELO INMETRO; 100% RESISTENTES À ÁGUA; BEEP SONORO DE AVISO DE MEDIÇÃO; DISPLAY LCD DE FÁCIL VISUALIZAÇÃO; ALARME DE FEBRE; MEMÓRIA DA ÚLTIMA MEDIÇÃO; DESLIGAMENTO AUTOMÁTICO; INDICADOR DE BATERIA FRACA; 1 ANO DE GARANTIA.</t>
  </si>
  <si>
    <t>CATETER NASAL PARA OXIGÊNIO TIPO ÓCULOS.- P.V.C. ATÓXICO SILICONADO; - ESTERIL; - ATÓXICA; -ASPIROGÊNICO; - DESCARTAVEL (USO UNICO); -VALIDADE 24 MESES.</t>
  </si>
  <si>
    <t>CATETER NASAL Para OXIGENIO INFANTIL TIPO OCULOS. P.V.C. ATÓXICO SILICONADO; - ESTERIL; - ATÓXICA; -ASPIROGÊNICO; - DESCARTAVEL (USO UNICO); -VALIDADE 24 MESES.</t>
  </si>
  <si>
    <t xml:space="preserve">SONDA DE FOLEY 3 VIAS Nº 18 CONFECCIONADA 100% SILICONE, ESTERILIZADA POR ÓXIDO DE ETILENO, COM REGISTRO ANVISA. </t>
  </si>
  <si>
    <t xml:space="preserve">SONDA DE FOLEY 3 VIAS Nº 20 CONFECCIONADA 100% SILICONE, ESTERILIZADA POR ÓXIDO DE ETILENO, COM REGISTRO ANVISA. </t>
  </si>
  <si>
    <t xml:space="preserve">SONDA DE FOLEY 3 VIAS Nº 22 CONFECCIONADA 100% SILICONE, ESTERILIZADA POR ÓXIDO DE ETILENO, COM REGISTRO ANVISA. </t>
  </si>
  <si>
    <t xml:space="preserve">SONDA NASOENTERAL Nº 08. </t>
  </si>
  <si>
    <t>ALCOOL LIQUIDO 70% 1 L. ALCOOL 70º INPM. 
Álcool Líquido Antisséptico 1 Litro
UTILIZADO PARA LIMPEZA PROFISSIONAL NA 
DESINFECÇÃO DE AMBIENTES.</t>
  </si>
  <si>
    <t>PAPEL TOALHA INTERFOLHA EXTRA BRANCO. DUAS FOLHAS  COMPOSTO 100% EM  CELULOSE BIODEGRADÁVEL MATÉRIA ORIGINÁRIA DE MATA DE REFLORESTAMENTO CONTENDO 1000 UNIDADES. DIMENSÕES (CM): 20 X 21.</t>
  </si>
  <si>
    <t>ASSENTO SANITÁRIO PLÁSTICO MODELO CONVENCIONAL - Anatômico, Plástico industrializado. Contra proliferação de bactérias.omposição dos Parafusos:Polipropileno com aletas ergonômicas que permitem o aperto manual;</t>
  </si>
  <si>
    <t>AGENDA COMPROMISSO -  1 dia para cada página inteira, sábados e domingos na mesma página Tamanho do miolo: A5 - 15x21 cm Calendário de 3 anos, Anotações; Acabamento: Elástico Encadernação: Wire-o 2x1 - Cores variadas</t>
  </si>
  <si>
    <t>ALMOFADA CARIMBO, material caixa: plástico reciclado, material almofada: esponja absorvente revestida de tecido,  tamanho:n°4, cor: azul, tipo: entintada, comprimento:146mm, largura:90mm</t>
  </si>
  <si>
    <t>APONTADOR DE LAPIS material: termoplástico, tipo: escolar, cor variada, tamanho: médio, quantidade furos: 01 características adicionais: com depósito</t>
  </si>
  <si>
    <t>BLOCO AUTO ADESIVO PARA RECADOS 38X51</t>
  </si>
  <si>
    <t>BLOCO DE NOTAS ADESIVO TRADICIONAL     76 X   76 MM       BLOCO C 100 FOLHAS</t>
  </si>
  <si>
    <t>BLOCO DE RECADO AUTO ADESIVO 76 X 102 MM BLOCO C 100 FLS</t>
  </si>
  <si>
    <t>BORRACHA BRANCA ESCOLAR - n 40 (media) p/ escrita a lápis medindo no mínimo 33x23x 08mm composta por borracha natural, borracha sintética cargas, óleo mineral e acelerador de energia, validade de no mínimo 1 ano. 33x 23x 08 mm</t>
  </si>
  <si>
    <t>C ADERNO DE PROTOCOLO CAPA DURA-100 FLS FORMATO 160X220MM</t>
  </si>
  <si>
    <t>CADERNO PEQUENO CAPA DURA 96 FOLHAS - Capa: Dura Folhas: Pautadas Formato: 200mm x 275mm Gramatura: 56 g/m² Produto certificado: FSC Número de folhas: 96 folhas Cores: variadas</t>
  </si>
  <si>
    <t>CADERNO BROCHURRA GRANDE 96 FOLHAS Caderno brochura grande 96 folhas Capa Dura Universitário área para identificação e folhas pautadas. Formato: 200mm x 275mm</t>
  </si>
  <si>
    <t>CAIXA ARQUIVO MATERIAL: papel fibra longa dimensões140x270x390mm, cor: parda, característica adicionais: sem impressões, gramatura:500g,m2,revestimento: papel kraft corrugado</t>
  </si>
  <si>
    <t>CANETA ESFEROGRÁFICA AZUL PONTA MEDIA com corpo hexagonal, transparente para visualização da tinta.  Tinta de alta qualidade, que seca rapidamente evitando borrões na escrita. Material q que não contém PVC com tampa da mesma cor da tinta e ventilada em conformidade com padrão ISO. Ponta Bola de Tungstênio de 1mm com durabilidade e resistência. Caixa com 50 unidades</t>
  </si>
  <si>
    <t>CANETA ESFEROGRAFICA PRETA PONTA MEDIA com corpo hexagonal, transparente para visualização da tinta.  Tinta de alta qualidade, que seca rapidamente evitando borrões na escrita. Material q que não contém PVC com tampa da mesma cor da tinta e ventilada em conformidade com padrão ISO. Ponta Bola de Tungstênio de 1mm com durabilidade e resistência. Caixa com 50 unidades</t>
  </si>
  <si>
    <t>CANETA MARCA TEXTO FLUORESCENTE VERDE De 1ª qualidade, ponta chanfrada c/ possibilidade de traço, tampa ventilada, corpo plástico medindo aproximadamente 13 cm (sem considerar a tampa), com tinta à base de corantes e água.</t>
  </si>
  <si>
    <t>CAPA E CONTRA CAPA PARA ENCADERNAÇÃO Kit Capa Encadernação Preta E Transparente A4 C/ 100 Unid. Largura x Comprimento: 221 cm x 297 cm</t>
  </si>
  <si>
    <t>CLIPS PARA PAPEL TAM.2,0 tratamento superficial: galvanizado, tamanho:2 ,0 material: metal. formato: traçado caixa500,00un</t>
  </si>
  <si>
    <t>CLIPS PARA PAPEL TAM.4,0 tratamento superficial: galvanizado, tamanho:4 ,0 material: metal. formato: traçado caixa500,00un</t>
  </si>
  <si>
    <t>CLIPS PARA PAPEL TAM.6,0 tratamento superficial: galvanizado, tamanho:6 ,0 material: metal. formato: traçado caixa500,00un</t>
  </si>
  <si>
    <t xml:space="preserve">COLA BRANCA 230 ML composição: acetato de polivinila, cor branco.  Características adicionais: atóxica bico aplicador roscado e selo inmetro. Tipo: pastosa. Tubo 230ml. </t>
  </si>
  <si>
    <t>CLIPS PARA PAPELTAMANHO 1,0 tratamento superficial: niquelado, aplicação: fixar papeis e similares, tamanho:1,0 material: aço carbono, formato: traçado caixa500,00 gramas</t>
  </si>
  <si>
    <t>ELASTICO DE BORRACHA NATURAL  3 MM Tamanho: Fino Cor: Amarelo Medidas aproximadas: (Largura/Espessura/Diâmetro): 1,5 mm x 2 mm x 8 cm Contém: 1200 Unidades Peso: 1000 gramas Prazo de validade e garantia: 24 meses Composição: Látex (Borracha Natural)</t>
  </si>
  <si>
    <t>ENVELOPE CARTA OFICIO BRANCO 114 X 229</t>
  </si>
  <si>
    <t>ESPIRAL ENCADERNAÇÃO, material: pvc-cloreto de polivinila, diâmetro: 12mm, comprimento: 330mm, cor: incolor, quantidade folhas:70un pacote 50,00un</t>
  </si>
  <si>
    <t>ESTILETE 18MM tipo: lâmina retrátil, espessura:18mm, material corpo: plástico, comprimento: 100mmmcaracteristica adicionais: trava de segurança, trilho metálico para lâmina</t>
  </si>
  <si>
    <t>EXTRATOR DE GRAMPOS ESPATULA- confeccionado em aço inoxidável, medindo no mínimo 15 cm de comprimento em inox</t>
  </si>
  <si>
    <t>FITA ADESIVA TRANSPARENTE 48MM X 50 M resistente, de boa adesão, fabricada em material de boa qualidade, largura x comprimento 48mmx50m, material da fita: polipropileno, cor da fita: transparente.</t>
  </si>
  <si>
    <t>FITA ADESIVA CREPE LARGURA; 20MM COMPRIMENTO:50M :auto - adesiva, largura/; 20mm, comprimento:50m, aplicação: multiuso</t>
  </si>
  <si>
    <t>GRAMPEADOR MANUAL - Apropriados para grampear: Tecido em madeira, tapeçarias, silk screen, extração de resinas, ornamentação de festas, decoração, etc. Corpo em Termoplástico, 106 USA GRAMPOS 106/4 - 106/6 - 106/8 CAPACIDADES TÉCNICAS Altura: 145 mm Largura: 30 mm Comprimento: 187 mm Peso: 0,443 kg Capacidade do carregador: 63 grampos</t>
  </si>
  <si>
    <t>GRAMPEADOR GRANDE PROFISSIONAL ATÉ 240 FLS Estrutura totalmente em aço. - Base de 29 cm. - Utiliza Grampos 23/6, 23/8, 23/10, 23/13, 23/15, 23/17, 23/20, 23/24. - Capacidade de 15 a 240 Folhas* - Capacidade Relativa a Folhas de 60g e 80g - Com Régua Posicionadora.</t>
  </si>
  <si>
    <t xml:space="preserve">GRAMPEADOR TIPO ALICATE </t>
  </si>
  <si>
    <t>GRAMPO PARA GRAMPEADOR 26 6 CAIXA COM 5000 UN</t>
  </si>
  <si>
    <t>GRAMPO TRILHO ENCADERNADOR EM POLIETILENO 400FOLHAS alta resistência, Comprimento: 180mm, tipo: garra, característica adicionais: branco, capacidade 400folhas pacote 50,00un</t>
  </si>
  <si>
    <t>LIVRO ATA GRANDE C/ 200 FOLHAS - numeradas e pautadas - capa preta de papelão com gramatura de 1000 g/m², folhas internas de papel branco apergaminhado, gramatura no mínimo de 56 g/m², medindo aproximadamente 220 x 320 mm</t>
  </si>
  <si>
    <t>LIVRO ATA GRANDE C/ 100 FOLHAS - numeradas e pautadas - capa preta de papelão com gramatura de 1000 g/m², folhas internas de papel branco apergaminhado, gramatura no mínimo de 56 g/m², medindo aproximadamente 220 x 320 mm</t>
  </si>
  <si>
    <t>PASTA SUSPENSA KRAFT COM HASTE PLÁSTICA em cartão kraft (170g/m²). Acompanha visor e etiqueta, grampo plástico e hastes plásticas removíveis largura: 270mm, altura: 375mm, cor: natural</t>
  </si>
  <si>
    <t xml:space="preserve">PASTA COM CANALETA REMOVÍVEL, TAMANHO A4 Pasta com Canaleta Removível, tamanho A4, chapa Transparente e mais espessa (0,19). Material leve, atóxico, bastante resistente e 100% reciclável. Capacidade para até 30 folhas sulfite com gramatura de 75g/m². </t>
  </si>
  <si>
    <t>PERFURADOR PARA PAPEL MÉDIO - 50 FLS. Perfurador para papel central 02 furos - médio - estrutura metálica de alta resistência, com porta resíduos em pvc na base, capacidade para perfurar mínimo 50 folhas de papel de 75 g/m² de uma só vez</t>
  </si>
  <si>
    <t>PERFURADOR DE PAPEL GRANDE 100 FOLHAS estrutura metálica de alta resistência, com porta resíduos em pvc na base, capacidade para perfurar mínimo 100 folhas de papel de 75 g/m² de uma só vez.</t>
  </si>
  <si>
    <t>PINCEL ATOMICO COR AZUL ponta facetada, corpo em material plástico, tampa indicando a cor da tinta, para uso em qualquer superfície, secagem rápida, medindo no mínimo 11 CM, com ponta chanfrada, escrita de 3mm a 9mm, composição básica: álcool e corantes</t>
  </si>
  <si>
    <t>PINCEL ATOMICO COR PRETA ponta facetada, corpo em material plástico, tampa indicando a cor da tinta, para uso em qualquer superfície, secagem rápida, medindo no mínimo 11 CM, com ponta chanfrada, escrita de 3mm a 9mm, composição básica: álcool e corantes</t>
  </si>
  <si>
    <t>PINCEL ATOMICO COR VERMELHA ponta facetada, corpo em material plástico, tampa indicando a cor da tinta, para uso em qualquer superfície, secagem rápida, medindo no mínimo 11 CM, com ponta chanfrada, escrita de 3mm a 9mm, composição básica: álcool e corantes</t>
  </si>
  <si>
    <t>PRANCHETA ACRILICA COM PRENDEDOR GRANDE fixador de papel em metal na parte superior, medindo aproximadamente 33x23 cm</t>
  </si>
  <si>
    <t>QUADRO BRANCO 1 X 0,80 CM - magnético, fabricado em moldura em alumínio, alta densidade, revestida c pintura uv de alta qualidade, na cor branca, brilhante e vitrificada, moldura em alumínio natural frisado, com Suporte para apagador e pinceis dimensões aproximadas de 1,00mx80cm</t>
  </si>
  <si>
    <t>QUADRO COM BASE EM FELTRO PARA FIXAÇÃO DE AVISO 1,20 X 0,90 foto, pôster, medalha, etc. Moldura madeira MDF resinada, 50 mm frente x 18mm espessura. Cantos retos. Orifícios na moldura para fixação na parede Composição Feltro Verde, chapa de fibra PO tríplex, chapa de fibra de madeira reflorestada. Tamanho 120x90 cm.</t>
  </si>
  <si>
    <t>QUADRO TIPO LOUSA BRANCO MAGNÉTICO 120X90 CM magnético, fabricado em moldura em alumínio, alta densidade, revestida c pintura uv de alta qualidade, na cor branca, brilhante e vitrificada, moldura em alumínio natural frisado, com suporte para apagador e pinceis dimensões aproximadas de 1,20mx90cm</t>
  </si>
  <si>
    <t>REGUA PLASTICA TRANSPARENTE 30 CM em poliestireno cristal divisão de escalas em milímetros</t>
  </si>
  <si>
    <t xml:space="preserve">SACO PLASTICO TRANSPARENTE   30 X 40 CM  </t>
  </si>
  <si>
    <t>TESOURA EM AÇO INOXIDÁVEL23CM material: aço inoxidável, material cabo: plástico comprimento: 23cm, características adicionais: sem ponta</t>
  </si>
  <si>
    <t xml:space="preserve">TINTA PARA CARIMBO 40ML – PRETO Composição da tinta: Água, glicerina, corantes, glicóis e aditivos. Produto não tóxico. </t>
  </si>
  <si>
    <t>BLOCO DE ETIQUETA PARA REMESSA DE ESPÉCIMES, tamanho 7 cm x 5 cm, bloco com 50 folhas.</t>
  </si>
  <si>
    <t>GRAMPO PARA GRAMPEADOR 23/20 - CAIXA COM 1000 UNIDADES.</t>
  </si>
  <si>
    <t>PINCEL ATOMICO COR VERDE ponta facetada, corpo em material plástico, tampa indicando a cor da tinta, para uso em qualquer superfície, secagem rápida, medindo no mínimo 11 CM, com ponta chanfrada, escrita de 3mm a 9mm, composição básica: álcool e corantes.</t>
  </si>
  <si>
    <t>BLOCO DE FOLHAS FLIP CHART COM 50 UNIDADES</t>
  </si>
  <si>
    <t>CAIXA ARQUIVO MATERIAL PLÁSTICO plástico corrugado flexível, cor: cinza, aplicação; arquivamento de documentos, dimensões1:400x305x185mm pacote 25 un</t>
  </si>
  <si>
    <t>CAIXA CORRESPONDÊNCIA DUPLA Duas bandejas articuláveis Tamanho ofício Disposição vertical Produzida em poliestireno Dimensões do item C x L x A 35.6 x 7.9 x 25.4 centímetros</t>
  </si>
  <si>
    <t>CANETA PARA RETROPROJETOR – PRETA Tinta à base de água; • Tinta resistente à água; • Espessura de escrita: 2.0mm; • Ponta de poliacetal 2.0mm com protetor de metal; caixa com 12 Unidades</t>
  </si>
  <si>
    <t>CANETA PARA RETROPROJETOR – AZUL Tinta à base de água; • Tinta resistente à água; • Espessura de escrita: 2.0mm; • Ponta de poliacetal 2.0mm com protetor de metal; caixa com 12 Unidades</t>
  </si>
  <si>
    <t>CAVALETE PARA FLIP-CHART COM QUADRO BRANCO 60X90 MADEIRA  Produto montado em Chapa de fibra de madeira MDF 3mm branco vitrificado brilhante para escrita, cavalete em madeira natural maciça, ferragens especialmente desenvolvidas para facilitar a montagem e utilização do cavalete, pés de apoio reforçados para máxima estabilidade. - Altura: 180 cm - Largura: 60 cm - Confeccionado em Pinus - Quadro Branco (LxA): 60 x 92 cm - Para blocos de até 50 folhas - Não acompanha bloco flip chart que deverá ser adquirido Separadamente</t>
  </si>
  <si>
    <t>CORRETIVO LIQUIDO 18 ML - não tóxico - indicado para erros de escrita manual e datilográfica, com secagem rápida, composição básica: poliacetato e ninila, resina, água, plastificante e pigmentos brancos, acondicionado em tubo tipo caneta.</t>
  </si>
  <si>
    <t xml:space="preserve">DISPLAY PORTA FOLHA PRONTUÁRIO A4 DE PAREDE ACRÍLICO </t>
  </si>
  <si>
    <t>ENVELOPE CARTA 114X162MM Cor: Branco *Sem RPC; *Gramatura: 63g; *Pacote com 100 unidades</t>
  </si>
  <si>
    <t>ENVELOPE A4 SACO KRAFT 229X324MM Largura x Comprimento: 22 cm x 32 cm Gr: 80 g</t>
  </si>
  <si>
    <t>ENVELOPE SACO KRAFT BRANCO 250 X 353 MM Cor = Branco Gramatura = 110g/m2 Tamanho = 250mm x 353mm Formato = Saco</t>
  </si>
  <si>
    <t>ESPIRAL ENCADERNAÇÃO, material: pvc cloreto de polivinila, diâmetro: 17mm, comprimento :330mm, quantidade folhas:100 un pacote 50,00un</t>
  </si>
  <si>
    <t>ESPIRAL PARA ENCADERNAÇÃO 50MM QUANTIDADE DE  500 FLS material: pvc cloreto de polivinila, comprimento:330mm, quantidade folhas:500 um pct 50 und</t>
  </si>
  <si>
    <t>ETIQUETA AUTO ADESIVA MULTI USO A4 33 90 X 99 00 mm caixa com 100 folhas 1 600 etqs</t>
  </si>
  <si>
    <t>ETIQUETA INK-JET/A4 38,1X63,5 CX 2100UN cor branca etiqueta retangular, adesivo permanente</t>
  </si>
  <si>
    <t>ETIQUETA INK-JET/ LASER A4 67,7X99,0 365 CX 800 UM. Cor branca, etiqueta retangular, adesivo permanente</t>
  </si>
  <si>
    <t>FITA ADESIVA DUPLA FACE, COR TRANSPARENTE, resistente, fixação extra forte, largura comprimento: 12mmx2m, fabricada em material de boa qualidade.</t>
  </si>
  <si>
    <t>GRAMPEADOR 25 FOLHAS METÁLICO DE MESA Duas funções: grampeamento e tacheamento (abertura de 180º) Trilho de alta performance que desliza melhor  Base antiderrapante Sistema autobloqueio de grampos Capacidade do trilho: 150 grampos 24/6 | 200 grampos 26/6</t>
  </si>
  <si>
    <t>Resma</t>
  </si>
  <si>
    <t>PAPEL SULFITE A4 RESMA 100 FOLHAS – ROSA</t>
  </si>
  <si>
    <t>PAPEL SULFITE A4 RESMA 100 FOLHAS – VERDE</t>
  </si>
  <si>
    <t>PAPEL VERGE MULTI USO 180G M 50 FOLHAS COR BRANCO</t>
  </si>
  <si>
    <t xml:space="preserve">PASTA ABA PLASTICO EM POLIPROPILENO 245 x 335 mm - 100 % plástica, atóxica, resistente e 100% reciclável - espessura 0,35 mm - cores diversas dimensões: 235 mm x 350 mm. </t>
  </si>
  <si>
    <t>PASTA CATALOGADA COM 5 ENVELOPES, com 50 folhas de envelope plástico, tamanho oficio, com 04 furos e parafusos plásticos na parte interna, capa em papelão plastificado, medidas: 255 x 340mm</t>
  </si>
  <si>
    <t>PASTA EM L NO TAMANHO A4 com transparência não adere ao papel. material leve, atóxico, resistente e totalmente reciclável. Cores diversas</t>
  </si>
  <si>
    <t>PASTA MALETA COM ALÇA E FECHO POLIONDA medidas 240x 350 mm cores variadas. Com aba nas pontas</t>
  </si>
  <si>
    <t xml:space="preserve">PASTA SANFONADA 12 DIVISOES, material leve, atóxico, resistente e 100% reciclável. Com 12 divisórias e 12 etiquetas de papel para títulos. Fechamento em elástico, 100% plástica pp espessura 0,50mm textura super line cor: fumê dimensões 330 largura 240 altura MM  </t>
  </si>
  <si>
    <t>PERCEVEJO EM AÇO PLASTICIFICADO pontas perfurantes, 10 mm, cores diversas, caixa com 100.</t>
  </si>
  <si>
    <t>ENCADERNADORA PARA ESPIRAL FURO REDONDO A4/OFÍCIO capacidade de perfuração MINIMA DE 15 folhas por vez Dimensões da máquina (LxAxC): 50x43x15cm Dimensões da área de trabalho: 33x22cm - Extensão de perfuração: 33cm - Quantidade de furos: 54- Capacidade MINIMA de perfuração: 15 folhas- Peso: 10,160kg - Ajuste de margem: 2 até 8mm</t>
  </si>
  <si>
    <t>PRANCHETA MDF</t>
  </si>
  <si>
    <t>PAPEL CARBONO COR PRETA MATERIAL: papel, aplicação :escrita manual, tipo: mono face, comprimento: 2010mm, largura: 148mm, cor: preta caixa 100,00un</t>
  </si>
  <si>
    <t>FITA DUPLA FACE SILICONADA GROSSA TRANSPARENTE - dimensões aproximadas de 18 mm x 30 mts.</t>
  </si>
  <si>
    <t>GRAMPEADOR 50FOLHAS METALICO DE MESA material: ferro, tipo: mesa, capacidade: mínima de 50fl, aplicação: folhas, tamanho grampo: 26,6, característica adicionais: reforçado, tamanho grande</t>
  </si>
  <si>
    <t>BORRACHA BRANCA ESCOLAR DIM - Nº 40 (MEDIA), para escrita à lápis, medindo no mínimo 33 x 23 x 08 MM, composta por borracha natural, borracha sintética, cargas, óleo mineral e acelerador de energia, validade de no mínimo 01 (um)ano.33 x 23 x 08 MM</t>
  </si>
  <si>
    <t>CANETA ESFERROGRAFICA VERMELHA CORPO HEXAGONAL PONTA MEDIA com 50 unidades cor da tinta vermelha, ponta media, corpo hexagonal, escrita media, tampa da mesma cor da tinta, de resina termoplástica opaca, medindo 14 cm sem a tampa, ponta de latão e esfera de tungstenio, fabricação nacional.</t>
  </si>
  <si>
    <t xml:space="preserve">codigo </t>
  </si>
  <si>
    <t>um</t>
  </si>
  <si>
    <t>BRINQUEDO de APERTA BOLA ANTI STRESS COLORIDO OCTÓGONO</t>
  </si>
  <si>
    <t>CONFECÇÃO E TROCA DE BORRACHA P/ CARIMBO - 1,5 X 4,0 CM</t>
  </si>
  <si>
    <t>CONFECÇÃO E TROCA DE BORRACHA P/ CARIMBO AUTOMÁTICO, TAMANHO 4 X 6 CM.</t>
  </si>
  <si>
    <t>PAPEL TIMBRADO A4 SULFITE 75G 4X0</t>
  </si>
  <si>
    <t>BLOCO DE BOLETIM DE ATIVIDADES, TAMANHO A4, BLOCO COM 100 FOLHAS.</t>
  </si>
  <si>
    <t>BLOCO DE BOLETIM INFORMATIVO CADASTRO TAMANHO A4, BLOCO COM 50 FOLHAS.</t>
  </si>
  <si>
    <t>CONFECÇÃO DE CARIMBO DO TIPO AUTOMÁTICO, TAMANHO 2 X 5CM</t>
  </si>
  <si>
    <t>FOLHA DE A4 COM TIMBRADRO COLORIDO DO MUNICÍPIO NA PARTE SUPERIOR DA FOLHA</t>
  </si>
  <si>
    <t>CERTIFICADO NO TAMANHO 21X30 CM EM PAPEL COUCHÊ 250GR E COM DADOS VARIÁVEIS</t>
  </si>
  <si>
    <t>LISTA DE PRESENÇA DE ATIVIDADES EDUCATIVAS, TAMANHO A4, BLOCO COM 50 FOLHAS.</t>
  </si>
  <si>
    <t>CARTÃO DE VISITA IMPRESSO 4 X 0 - MEDIDAS 16CM X 11CM EM PAPEL GRAMATURA 180G</t>
  </si>
  <si>
    <t>PLACA DE OBRA EM CHAPA DE AÇO GALVANIZADO MEDINDO 2,00 X 5,00 METRO</t>
  </si>
  <si>
    <t>BLOCO DE CAMPO E DE LABORATÓRIO DO LEVANTAMENTO RÁPIDO DE ÍNDICES-LIRA a. TAMANHO A4, BLOCO COM 100 FOLHAS.</t>
  </si>
  <si>
    <t>BLOCO RECEITUÁRIO PROFISSIONAL - confecção de blocos em papel sulfite 75g - impressão 1x0 - 50x01 via – formato 10x15</t>
  </si>
  <si>
    <t>ENVELOPE PARA PRONTUÁRIO MÉDICO, MEDINDO 35 CM X 24 CM.</t>
  </si>
  <si>
    <t>FICHA DE REGISTRO DO VACINADO NA COR BRANCA NAS MEDIDAS 22CM X 16 CM GRAMATURA 180G</t>
  </si>
  <si>
    <t>CADERNETA DE VACINAÇÃO ADULTA EM PAPEL CARTÃO, IMPRESSO FRENTE E VERSO. MEDIDAS 8,5CMX11CM</t>
  </si>
  <si>
    <t>Assadeira Retangular Em Alumínio Nº 5 Capac. 5l Medindo Aprox. 44 X 30 X 6,2 Cm. Alumínio 0,7mm</t>
  </si>
  <si>
    <t>Chaira Para Amolar Faca</t>
  </si>
  <si>
    <t xml:space="preserve">Escorredor De Massas Em Alumínio 40 Cm ESCORREDOR DE MASSAS ALIMENTICIAS EM ALUMINIO POLIDO TIPO TACHO BASE COM ANEL DE APOIO E ALÇAS EM ALUMINIO, FUROS GROSSO NA BASE E LATERAIS A 40 CM, CAPAC. 14,5 L </t>
  </si>
  <si>
    <t>Escorredor De Louças 3 Andares ESCORREDOR PARA LOUÇAS EM AÇO INOX COM MEDIDAS APROXIMADAS E NÃO INFERIORES Á 50 CM DE COMPRIMENTO E 30 CM DE LARGURA</t>
  </si>
  <si>
    <t>POTE HERMETICO REDONDO EM POLIPROPILENO ATOXICO COM TAMPA CAPAC. 2,5 L MEDINDO APROX. 24 X 15 CM</t>
  </si>
  <si>
    <t>Pote Mantimento Redondo 1l POTE MANTIMENTO HERMETICO  REDONDO EM POLIPROPILENO ATOXICO COM TAMPA  CAPAC. 1 L MEDINDO APROX. 16 X 10CM</t>
  </si>
  <si>
    <t>Vasilha Plástica Redonda 5 L  ATOXICO REDONDA COM TAMPA MEDINDO APROX. 27 X 15 CM CAPAC.5L. Para organização de alimentos em geladeiras e no transporte de alimentos com a segurança e praticidade.</t>
  </si>
  <si>
    <t xml:space="preserve">Carrinho de Pipoca 3 Divisões com Rodas Pneumática: gabinete em chapa galvanizada, altura 1,46 m, comprimento com suporte do fogão 1,20 m, </t>
  </si>
  <si>
    <t>Fita de impressora incorparada ao aparelho bioplus Bio 200</t>
  </si>
  <si>
    <t>Lâmpada, de tungstênio para analisador Bioquimico Bioplus 200.</t>
  </si>
  <si>
    <t>NOVELOS DE LINHA CLEIA FINA VÁRIAS CORES</t>
  </si>
  <si>
    <t>RENDA 1CM BRANCA</t>
  </si>
  <si>
    <t>AR CONDICIONADO INVERT CAPACIDADE 12.000 BTU'S SPLIT TIPO SPLIT, 220 VOLTS, QUENTE E FRIO, CICLO REVERSO,  funções que facilitam sua operação. Possuindo fluido refrigerante. Refrigeração, ventilação e desumidificação •?Compressor inverte• Timer Fácil: o aparelho liga e desliga na hora programada. Simples de manusear e programar. Oscilar: Movimentação automática das aletas, distribui o ar no ambiente de forma uniforme. • Velocidades de funcionamento - Alta, média, baixa e automático • Função Super: o aparelho atinge a temperatura desejada muito mais rápido. • Função Favorito: possibilita programar o aparelho para ir automaticamente para a velocidade, modo e temperatura desejadas, pressionando apenas um botão. • com controle remoto e garantia de 1 ano.220 VOLTS.</t>
  </si>
  <si>
    <t>Fazenda</t>
  </si>
  <si>
    <t>fazenda</t>
  </si>
  <si>
    <t>CARGA DE GAs AR CONDICIONADO 7000 BTUS</t>
  </si>
  <si>
    <t>CARGA DE GAs AR CONDICIONADO 60000 BTUS</t>
  </si>
  <si>
    <t>CARGA DE GAs AR CONDICIONADO 12000 BTUS</t>
  </si>
  <si>
    <t>CARGA DE GAS AR CONDICIONADO 24000 BTUS</t>
  </si>
  <si>
    <t>CARGA DE GAS AR CONDICIONADO 18000 BTUS</t>
  </si>
  <si>
    <t>CARGA DE GAS AR CONDICIONADO 30000 BTUS</t>
  </si>
  <si>
    <t>CARGA DE GAS AR CONDICIONADO 48000 BTUS</t>
  </si>
  <si>
    <t>Cultura</t>
  </si>
  <si>
    <t>quant total</t>
  </si>
  <si>
    <t>total</t>
  </si>
  <si>
    <t>cultura</t>
  </si>
  <si>
    <t>Indigena</t>
  </si>
  <si>
    <t>VLR Total</t>
  </si>
  <si>
    <t>indigena</t>
  </si>
  <si>
    <t>Saude</t>
  </si>
  <si>
    <t>100</t>
  </si>
  <si>
    <t>3</t>
  </si>
  <si>
    <t>Infra</t>
  </si>
  <si>
    <t>Viga de madeira de 4,5m x 20cm x 6cm – Angico, Peroba, Faveiro, Cambaru, Itauba, Garapeira, Champanhe</t>
  </si>
  <si>
    <t>Viga 6m de 25 x 30 cm – Angico, Peroba, Faveiro, Cambaru, Itauba, Garapeira, Champanhe</t>
  </si>
  <si>
    <t>Educação</t>
  </si>
  <si>
    <t>Sejel</t>
  </si>
  <si>
    <t>Vr UN</t>
  </si>
  <si>
    <t>sejel</t>
  </si>
  <si>
    <t>Sederma</t>
  </si>
  <si>
    <t>Sedetur</t>
  </si>
  <si>
    <t>control</t>
  </si>
  <si>
    <t>Control</t>
  </si>
  <si>
    <t>Juridico</t>
  </si>
  <si>
    <r>
      <rPr>
        <b/>
        <sz val="11"/>
        <color theme="1"/>
        <rFont val="Calibri"/>
        <family val="2"/>
        <scheme val="minor"/>
      </rPr>
      <t xml:space="preserve">AR CONDICIONADO SPLIT 9.000 BTU'S </t>
    </r>
    <r>
      <rPr>
        <sz val="11"/>
        <color theme="1"/>
        <rFont val="Calibri"/>
        <family val="2"/>
        <scheme val="minor"/>
      </rPr>
      <t>- funções que facilitam sua operação. Possuindo fluido refrigerante. Refrigeração, ventilação e desumidificação •?Compressor inverte• Timer Fácil: o aparelho liga e desliga na hora programada. Simples de manusear e programar. Oscilar: Movimentação automática das aletas, distribui o ar no ambiente de forma uniforme. • Velocidades de funcionamento - Alta, média, baixa e automático • Função Super: o aparelho atinge a temperatura desejada muito mais rápido. • Função Favorito: possibilita programar o aparelho para ir automaticamente para a velocidade, modo e temperatura desejadas, pressionando apenas um botão. • com controle remoto e garantia de 1 ano.220 VOLTS.</t>
    </r>
  </si>
  <si>
    <r>
      <t>AR CONDICIONADO MODELO SPLIT 12.000 BTU'S</t>
    </r>
    <r>
      <rPr>
        <sz val="11"/>
        <color rgb="FF000000"/>
        <rFont val="Calibri"/>
        <family val="2"/>
        <scheme val="minor"/>
      </rPr>
      <t xml:space="preserve"> ar Split funções que facilitam sua operação. Possuindo fluido refrigerante. Refrigeração, ventilação e desumidificação • somente tipo frio • Timer Fácil: o aparelho liga e desliga na hora programada. Simples de manusear e programar. Oscilar: Movimentação automática das aletas, distribui o ar no ambiente de forma uniforme. • Velocidades de funcionamento - Alta, média, baixa e automático • Função Super.: o aparelho atinge a temperatura desejada muito mais rápido. • Função Favorito: possibilita programar o aparelho para ir automaticamente para a velocidade, modo e temperatura desejadas, pressionando apenas um botão. • com controle remoto e garantia de 1 ano.220 VOLTS.</t>
    </r>
  </si>
  <si>
    <r>
      <t>AR CONDICIONADO MODELO SPLIT 9.000 BTU'S</t>
    </r>
    <r>
      <rPr>
        <sz val="11"/>
        <color rgb="FF000000"/>
        <rFont val="Calibri"/>
        <family val="2"/>
        <scheme val="minor"/>
      </rPr>
      <t xml:space="preserve"> - Funções que facilitam sua operação. Possuindo fluido refrigerante. Refrigeração, ventilação e desumidificação • somente tipo frio • Timer Fácil: o aparelho liga e desliga na hora programada. Simples de manusear e programar. Oscilar: Movimentação automática das aletas, distribui o ar no ambiente de forma uniforme. • Velocidades de funcionamento - Alta, média, baixa e automático • Função Super.: o aparelho atinge a temperatura desejada muito mais rápido. • Função Favorito: possibilita programar o aparelho para ir automaticamente para a velocidade, modo e temperatura desejadas, pressionando apenas um botão. • com controle remoto e garantia de 1 ano.220 VOLTS. </t>
    </r>
  </si>
  <si>
    <r>
      <t>AR CONDICIONADO 18.000 BTU'S</t>
    </r>
    <r>
      <rPr>
        <sz val="11"/>
        <color rgb="FF000000"/>
        <rFont val="Calibri"/>
        <family val="2"/>
        <scheme val="minor"/>
      </rPr>
      <t xml:space="preserve"> tipo Split Possuindo fluido refrigerante. Refrigeração, ventilação e desumidificação • somente tipo frio • Timer Fácil: o aparelho liga e desliga na hora programada. Simples de manusear e programar. Oscilar: Movimentação automática das aletas, distribui o ar no ambiente de forma uniforme. • Velocidades de funcionamento - Alta, média, baixa e automático • Função Super.: o aparelho atinge a temperatura desejada muito mais rápido. • Função Favorito: possibilita programar o aparelho para ir automaticamente para a velocidade, modo e temperatura desejadas, pressionando apenas um botão. • com controle remoto e garantia de 1 ano.220 VOLTS.</t>
    </r>
  </si>
  <si>
    <r>
      <t>AR CONDICIONADO 24.000 BTUS</t>
    </r>
    <r>
      <rPr>
        <sz val="11"/>
        <color rgb="FF000000"/>
        <rFont val="Calibri"/>
        <family val="2"/>
        <scheme val="minor"/>
      </rPr>
      <t>, tipo Possuindo fluido refrigerante. Refrigeração, ventilação e desumidificação • somente tipo frio • Timer Fácil: o aparelho liga e desliga na hora programada. Simples de manusear e programar. Oscilar: Movimentação automática das aletas, distribui o ar no ambiente de forma uniforme. • Velocidades de funcionamento - Alta, média, baixa e automático • Função Super.: o aparelho atinge a temperatura desejada muito mais rápido. • Função Favorito: possibilita programar o aparelho para ir automaticamente para a velocidade, modo e temperatura desejadas, pressionando apenas um botão. • com controle remoto e garantia de 1 ano.220 VOLTS.</t>
    </r>
  </si>
  <si>
    <r>
      <t xml:space="preserve">AR CONDICIONADO SPLIT 30.000 BTU'S </t>
    </r>
    <r>
      <rPr>
        <sz val="11"/>
        <color rgb="FF000000"/>
        <rFont val="Calibri"/>
        <family val="2"/>
        <scheme val="minor"/>
      </rPr>
      <t>tipo Split Possuindo fluido refrigerante. Refrigeração, ventilação e desumidificação • somente tipo frio • Timer Fácil: o aparelho liga e desliga na hora programada. Simples de manusear e programar. Oscilar: Movimentação automática das aletas, distribui o ar no ambiente de forma uniforme. • Velocidades de funcionamento - Alta, média, baixa e automático • Função Super.: o aparelho atinge a temperatura desejada muito mais rápido. • Função Favorito: possibilita programar o aparelho para ir automaticamente para a velocidade, modo e temperatura desejadas, pressionando apenas um botão. • com controle remoto e garantia de 1 ano.220 VOLTS.</t>
    </r>
  </si>
  <si>
    <r>
      <t>AR CONDICIONADO SPLIT 48.000 BTU’S tipo</t>
    </r>
    <r>
      <rPr>
        <sz val="11"/>
        <color rgb="FF000000"/>
        <rFont val="Calibri"/>
        <family val="2"/>
        <scheme val="minor"/>
      </rPr>
      <t xml:space="preserve"> Split Possuindo fluido refrigerante. Refrigeração, ventilação e desumidificação • somente tipo frio • Timer Fácil: o aparelho liga e desliga na hora programada. Simples de manusear e programar. Oscilar: Movimentação automática das aletas, distribui o ar no ambiente de forma uniforme. • Velocidades de funcionamento - Alta, média, baixa e automático • Função Super.: o aparelho atinge a temperatura desejada muito mais rápido. • Função Favorito: possibilita programar o aparelho para ir automaticamente para a velocidade, modo e temperatura desejadas, pressionando apenas um botão. • com controle remoto e garantia de 1 ano.220 VOLTS.</t>
    </r>
  </si>
  <si>
    <r>
      <t xml:space="preserve">APRESUNTADO FATIADO - </t>
    </r>
    <r>
      <rPr>
        <sz val="11"/>
        <color rgb="FF000000"/>
        <rFont val="Calibri"/>
        <family val="2"/>
        <scheme val="minor"/>
      </rPr>
      <t>Carne suína, água, proteína de soja, sal, amido, açúcar, Estabilizante: tripolifosfato de sódio, espessante: carragena, realçador de sabor: glutamato monossódico, aromatizante: aromas idênticos ao naturais (contém aromas idênticos aos naturais de alho e pimenta) e aroma natural de pimenta, antioxidante: isoascorbato de sódio, conservador: nitrito de sódio, corante: carmim de cochonilha.</t>
    </r>
  </si>
  <si>
    <r>
      <t xml:space="preserve">BEBIDA LÁCTEA SABOR MORANGO E CÔCO 900 ML - </t>
    </r>
    <r>
      <rPr>
        <sz val="11"/>
        <color rgb="FF000000"/>
        <rFont val="Calibri"/>
        <family val="2"/>
        <scheme val="minor"/>
      </rPr>
      <t>Produto elaborado a partir de soro de leite fresco, leite pasteurizado padronizado e preparado de fruta.</t>
    </r>
  </si>
  <si>
    <r>
      <t xml:space="preserve">CARNE BOVINA   COXAO MOLE </t>
    </r>
    <r>
      <rPr>
        <sz val="11"/>
        <color rgb="FF000000"/>
        <rFont val="Calibri"/>
        <family val="2"/>
        <scheme val="minor"/>
      </rPr>
      <t>Sem osso, conservada em estado congelado ou resfriado, produto não transgênico, livre de aparas, deverá apresentar odor agradável e consistência firme, não deve apresentar manchas escuras ou esverdeada.</t>
    </r>
  </si>
  <si>
    <r>
      <t xml:space="preserve">CARNE BOVINA EM CUBOS MÚSCULO SEM OSSO </t>
    </r>
    <r>
      <rPr>
        <sz val="11"/>
        <color rgb="FF000000"/>
        <rFont val="Calibri"/>
        <family val="2"/>
        <scheme val="minor"/>
      </rPr>
      <t>Carne bovina em cubos congelada, tipo músculo, sem osso, contendo no máximo10% de gordura, isenta de cartilagem, sem sebo, máximo de 3% de apo nevroses.  Deve apresentar-se livre de parasitas e de qualquer substância contaminante que possa alterá-la ou encobrir alguma alteração. O produto deverá estar embalado a vácuo em embalagem plástica, flexível, atóxica, resistente, transparentes em pacotes de no máximo 05 Kg, tendo os cubos as dimensões aproximadas de 2x2x2 cm. O produto deverá ser rotulado de acordo com a legislação vigente, de forma clara e indelével: nome e endereço do abatedouro, constando obrigatoriamente o registro no SIF; identificação completa do produto, data de fabricação, prazo de validade e prazo máximo de consumo.</t>
    </r>
  </si>
  <si>
    <r>
      <t xml:space="preserve">CARNE BOVINA MIOLO DA PALETA ACEM </t>
    </r>
    <r>
      <rPr>
        <sz val="11"/>
        <color rgb="FF000000"/>
        <rFont val="Calibri"/>
        <family val="2"/>
        <scheme val="minor"/>
      </rPr>
      <t>Sem osso, conservada em estado congelado ou resfriado, produto não transgênico, livre de aparas, deverá apresentar odor agradável e consistência firme, não deve apresentar manchas escuras ou esverdeadas</t>
    </r>
  </si>
  <si>
    <r>
      <t xml:space="preserve">CARNE BOVINA MOÍDA (AGULHA, ACÉM) </t>
    </r>
    <r>
      <rPr>
        <sz val="11"/>
        <color rgb="FF000000"/>
        <rFont val="Calibri"/>
        <family val="2"/>
        <scheme val="minor"/>
      </rPr>
      <t>tipo agulha/ acém, congelada, sem osso, contendo no máximo10% de gordura, isenta de cartilagem, sem sebo, máximo de 3% de aponevroses.  Deve apresentar-se livre de parasitas e de qualquer substância contaminante que possa alterá-la ou encobrir alguma alteração. O produto deverá estar embalado a vácuo em embalagem plástica, flexível, atóxica, resistente, transparentes em pacotes de no máximo de 05 Kg, O produto deverá ser rotulado de acordo com a legislação vigente, de forma clara e indelével: nome e endereço do abatedouro, constando obrigatoriamente o registro no SIF; identificação completa do produto, data de fabricação, prazo de validade e prazo máximo de consumo</t>
    </r>
  </si>
  <si>
    <r>
      <t>CARNE BOVINA PATINHO MOÍDA</t>
    </r>
    <r>
      <rPr>
        <sz val="11"/>
        <color rgb="FF000000"/>
        <rFont val="Calibri"/>
        <family val="2"/>
        <scheme val="minor"/>
      </rPr>
      <t xml:space="preserve"> Carne moída de primeira, tipo patinho, natura, em embalagens plásticas, primarias e atóxicas de no máximo 3kg, em condições de acordo com a NT</t>
    </r>
  </si>
  <si>
    <r>
      <t xml:space="preserve">CARNE DE PRIMEIRA PARA BIFE </t>
    </r>
    <r>
      <rPr>
        <sz val="11"/>
        <color rgb="FF000000"/>
        <rFont val="Calibri"/>
        <family val="2"/>
        <scheme val="minor"/>
      </rPr>
      <t>Contrafilé, Alcatra. Patinho. Coxão mole, conservada em estado congelado ou resfriado, produto não transgênico, livre de aparas, deverá apresentar odor agradável e consistência firme, não deve apresentar manchas escuras ou esverdeadas</t>
    </r>
  </si>
  <si>
    <r>
      <t xml:space="preserve">CARNE SUÍNA PICADA </t>
    </r>
    <r>
      <rPr>
        <sz val="11"/>
        <color rgb="FF000000"/>
        <rFont val="Calibri"/>
        <family val="2"/>
        <scheme val="minor"/>
      </rPr>
      <t>Carne suína em cubos, tipo pernil, congelada, os cubos deverão ter aproximadamente 2x2x2 cm sem excessos de gordura, cartilagem e aponevroses, deve apresentar-se livre de parasitas e de qualquer substância contaminante que possa alterá-la ou encobrir alguma alteração. O produto deverá estar embalado a vácuo em embalagem plástica, flexível, atóxica, resistente, transparentes em pacotes de no máximo 05 Kg. O produto deverá ser rotulado de acordo com a legislação vigente, de forma clara e indelével:  nome e endereço do abatedouro, constando obrigatoriamente o registro no SIF; identificação completa do produto, data de fabricação, prazo de validade e prazo máximo de consumo.</t>
    </r>
  </si>
  <si>
    <r>
      <t xml:space="preserve">CHARQUE </t>
    </r>
    <r>
      <rPr>
        <sz val="11"/>
        <color rgb="FF000000"/>
        <rFont val="Calibri"/>
        <family val="2"/>
        <scheme val="minor"/>
      </rPr>
      <t>carne de charque tipo dianteira de 1° qualidade, embalado à vácuo com validade, não deve apresentar odor de ranço, nem depósitos de líquido na Embalagem primária, devendo se apresentar em perfeito estado de conservação. Aspecto: bloco de consistência firme, Cor: característica, Cheiro: característico, Sabor: característico. Ausência de sujidades, parasitos e larvas. O produto deverá ser embalado a vácuo, a embalagem primária do produto deverá ser do tipo plástica resistente. Cada embalagem deverá apresentar peso líquido de 01 Kg. No rótulo da embalagem primária e secundária deverão constar principalmente, de forma clara, as seguintes informações: Identificação do produto, inclusive a marca; Nome e endereço do fabricante; Lista de ingredientes; Conteúdos líquidos; Data de fabricação; Data de validade ou prazo máximo para consumo e número do lote.</t>
    </r>
  </si>
  <si>
    <r>
      <t>COSTELA BOVINA CARNE DE PRIMEIRA com</t>
    </r>
    <r>
      <rPr>
        <sz val="11"/>
        <color rgb="FF000000"/>
        <rFont val="Calibri"/>
        <family val="2"/>
        <scheme val="minor"/>
      </rPr>
      <t xml:space="preserve"> no Máximo de 10% de gordura, conservada em estado congelado ou resfriado, produto não transgênico, livre de aparas, deverá apresentar odor agradável e consistência firme, não deve apresentar manchas escuras ou esverdeadas</t>
    </r>
  </si>
  <si>
    <r>
      <t>FIGADO BOVINO</t>
    </r>
    <r>
      <rPr>
        <sz val="11"/>
        <color rgb="FF000000"/>
        <rFont val="Calibri"/>
        <family val="2"/>
        <scheme val="minor"/>
      </rPr>
      <t xml:space="preserve"> conservada em estado congelado ou resfriado, produto não transgênico, livre de aparas, deverá apresentar odor agradável e consistência firme, não deve apresentar manchas escuras ou esverdeada</t>
    </r>
  </si>
  <si>
    <r>
      <t>FILÉ DE FRANGO DESFIADO</t>
    </r>
    <r>
      <rPr>
        <b/>
        <sz val="11"/>
        <color theme="1"/>
        <rFont val="Calibri"/>
        <family val="2"/>
        <scheme val="minor"/>
      </rPr>
      <t xml:space="preserve"> </t>
    </r>
    <r>
      <rPr>
        <sz val="11"/>
        <color rgb="FF000000"/>
        <rFont val="Calibri"/>
        <family val="2"/>
        <scheme val="minor"/>
      </rPr>
      <t>cozido, levemente temperado, desfiado, congelado</t>
    </r>
  </si>
  <si>
    <r>
      <t xml:space="preserve">FRANGO INTEIRO CONGELADO SEM MIÚDOS </t>
    </r>
    <r>
      <rPr>
        <sz val="11"/>
        <color rgb="FF000000"/>
        <rFont val="Calibri"/>
        <family val="2"/>
        <scheme val="minor"/>
      </rPr>
      <t>sem adição de sal e/ou outros temperos. Deve apresentar-se livre de parasitas e de qualquer substância contaminante que possa alterá-la ou encobrir alguma alteração. O produto deverá estar em embalagem plástica, flexível, atóxica, resistente, O produto deverá ser rotulado de acordo com a legislação vigente, de forma clara e indelével: nome e endereço do abatedouro, constando obrigatoriamente o registro no SIF; identificação completa do produto, data de fabricação, prazo de validade e prazo máximo de consumo de 06 meses</t>
    </r>
  </si>
  <si>
    <r>
      <t xml:space="preserve">FRANGO PEDACOS (COXA E SOBRECOXA) </t>
    </r>
    <r>
      <rPr>
        <sz val="11"/>
        <color rgb="FF000000"/>
        <rFont val="Calibri"/>
        <family val="2"/>
        <scheme val="minor"/>
      </rPr>
      <t>Frango em pedaços de coxa e sobrecoxa, sem adição de sal e/ou outros temperos. Deve apresentar-se livre de parasitas e de qualquer substância contaminante que possa alterá-la ou encobrir alguma alteração. O produto deverá estar em embalagem plástica, flexível, atóxica, resistente, transparentes em pacotes de 01 Kg, O produto deverá ser rotulado de acordo com a legislação vigente, de forma clara e indelével: nome e endereço do abatedouro, constando obrigatoriamente o registro no SIF; identificação completa do produto, data de fabricação, prazo de validade e prazo máximo de consumo</t>
    </r>
  </si>
  <si>
    <r>
      <t xml:space="preserve">FRANGO PEDAÇO PEITO </t>
    </r>
    <r>
      <rPr>
        <sz val="11"/>
        <color rgb="FF000000"/>
        <rFont val="Calibri"/>
        <family val="2"/>
        <scheme val="minor"/>
      </rPr>
      <t>Frango em pedaços de coxa e sobrecoxa, sem adição de sal e/ou outros temperos. Deve apresentar-se livre de parasitas e de qualquer substância Contaminante que possa alterá-la ou encobrir alguma alteração. O produto deverá estar em embalagem plástica, flexível, atóxica, resistente, transparentes em pacotes de 01 Kg, O produto deverá ser rotulado de acordo com a legislação vigente, de forma clara e indelével: nome e endereço do abatedouro, constando obrigatoriamente o registro no SIF; identificação completa do produto, data de fabricação, prazo de validade e prazo máximo de consumo</t>
    </r>
  </si>
  <si>
    <r>
      <t xml:space="preserve">IORGUTE </t>
    </r>
    <r>
      <rPr>
        <sz val="11"/>
        <color rgb="FF000000"/>
        <rFont val="Calibri"/>
        <family val="2"/>
        <scheme val="minor"/>
      </rPr>
      <t xml:space="preserve">Embalagem de no mínimo 900ml com Polpa de Fruta integral Ingredientes: leite padronizado ou leite padronizado reconstituído e culturas lácteas. Não contém glúten. Registro no Ministério da Agricultura SIF/DIPOA sob nº 0051/2630. </t>
    </r>
  </si>
  <si>
    <r>
      <t xml:space="preserve">LINGUIÇA BOVINA </t>
    </r>
    <r>
      <rPr>
        <sz val="11"/>
        <color rgb="FF000000"/>
        <rFont val="Calibri"/>
        <family val="2"/>
        <scheme val="minor"/>
      </rPr>
      <t>moída, fina, sem gomo, pacotes de 5kg embalado a vácuo individualmente em embalagem impermeável e amplamente protegida.  Dizeres de rotulagem com data de fabricação, prazo de validade, dados nutricionais.</t>
    </r>
  </si>
  <si>
    <r>
      <t xml:space="preserve">LINGUIÇA CASEIRA </t>
    </r>
    <r>
      <rPr>
        <sz val="11"/>
        <color rgb="FF000000"/>
        <rFont val="Calibri"/>
        <family val="2"/>
        <scheme val="minor"/>
      </rPr>
      <t>Congelada, de primeira qualidade, sem pimenta, preparada com carne com no máximo 10% de gordura, com odor, sabor e cor característico, com aspecto normal, firme, sem partes duras e nervuras, sem umidade, não pegajosa, isenta de sujidades, parasitas e larvas.  O produto deverá apresentar validade mínima de 06 (seis) meses a partir da data de entrega na unidade requisitante</t>
    </r>
  </si>
  <si>
    <r>
      <t xml:space="preserve">LINGUIÇA MISTA </t>
    </r>
    <r>
      <rPr>
        <sz val="11"/>
        <color rgb="FF000000"/>
        <rFont val="Calibri"/>
        <family val="2"/>
        <scheme val="minor"/>
      </rPr>
      <t>congelada, de primeira qualidade, sem pimenta, preparada com carne mista, com no máximo 10% de gordura, com odor, sabor e cor característico, com aspecto normal, firme, sem partes duras e nervuras, sem umidade, não pegajosa, isenta de sujidades, parasitas e larvas. Embalada a vácuo, em embalagem apropriada de no máximo 5 kg. O produto deverá apresentar validade mínima de 06 (seis) meses a partir da data de entrega na unidade requisitante</t>
    </r>
  </si>
  <si>
    <r>
      <t xml:space="preserve">MANTEIGAL COM SAL 200G </t>
    </r>
    <r>
      <rPr>
        <sz val="11"/>
        <color rgb="FF000000"/>
        <rFont val="Calibri"/>
        <family val="2"/>
        <scheme val="minor"/>
      </rPr>
      <t>Embalagem Primária: Plástico atóxico resistente, com peso líquido de 200g. Na embalagem primária deverão constar as seguintes informações, impressas na própria embalagem ou em etiqueta impermeável, anotados no formato próprio da igual portuguesa: Nome completo do alimento e tipo; Marca; Data da Fabricação e vencimento (dia, mês e ano). Nome e endereço completo do fabricante ou embalador. Peso ou volume liquido, ou peso drenado, com respectivas unidades de medidas; sigla e no de registro em vigência no órgão compete: O produtor deverá apresentar formas cremosa à temperatura ambiente cor amarelo claro, sem manchas ou ponto de outra coloração, sabor e odor suave, característico do produto, sem odor ou sabor estranho. Deverá ser armazenado sob refrigeração com temperatura máxima de 5ºC</t>
    </r>
  </si>
  <si>
    <r>
      <t xml:space="preserve">MARGARINA VEGETAL 250 GR </t>
    </r>
    <r>
      <rPr>
        <sz val="11"/>
        <color rgb="FF000000"/>
        <rFont val="Calibri"/>
        <family val="2"/>
        <scheme val="minor"/>
      </rPr>
      <t>cremosa em potes plásticos, com sal. Produto que se apresenta sob forma fluída contendo obrigatoriamente os ingredientes leite, seus constituintes, sem gordura trans., óleos e/ou gorduras comestíveis, sal e água, deverá conter no mínimo 80% de lipídios. Produzida a partir da Inter esterificação dos ácidos graxos, recebendo assim, comercialmente, a designação "livre de gordura trans. Deve conter vitaminas e outras substâncias permitidas, desde que estejam no rótulo. Margarina fabricada a partir de matérias primas selecionadas, livre de matéria terrosa, parasitas, larvas e detritos animais e vegetais. Rotulagem Nutricional Obrigatória. Embalagem de plástico, atóxico, individual com 250 g. Validade: No mínimo 6 (seis) meses a partir da data de entrega.</t>
    </r>
  </si>
  <si>
    <r>
      <t xml:space="preserve">MARGARINA VEGETAL COM SAL - 500 GRAMAS </t>
    </r>
    <r>
      <rPr>
        <sz val="11"/>
        <color rgb="FF000000"/>
        <rFont val="Calibri"/>
        <family val="2"/>
        <scheme val="minor"/>
      </rPr>
      <t>Com teor de lipídios acima de 65%, enriquecida com vitaminas, em embalagem atóxica, Isenta de mofo, substância nocivas e odores estranhos. Prazo de validade de 06 meses contar com data da entrega</t>
    </r>
  </si>
  <si>
    <r>
      <t xml:space="preserve">MORTADELA TIPO BOLOGNA </t>
    </r>
    <r>
      <rPr>
        <sz val="11"/>
        <color rgb="FF000000"/>
        <rFont val="Calibri"/>
        <family val="2"/>
        <scheme val="minor"/>
      </rPr>
      <t>magra fatiada embalagem que contenha especificado o local de origem do produto, peso e data de embalagem e data de vencimento</t>
    </r>
  </si>
  <si>
    <r>
      <t>QUEIJO, TIPO MUSSARELA</t>
    </r>
    <r>
      <rPr>
        <sz val="11"/>
        <color rgb="FF000000"/>
        <rFont val="Calibri"/>
        <family val="2"/>
        <scheme val="minor"/>
      </rPr>
      <t>, de boa procedência, sem apresentar mofo ou inconformidades.  Na embalagem deverá constar a data de fabricação, de validade e o número do lote. Deve estar registrado no Ministério de Agricultura e/ou Ministério da Saúde. Embalado a vácuo, em plástico transparente, atóxico com peso aproximado de 4 kg</t>
    </r>
  </si>
  <si>
    <r>
      <rPr>
        <b/>
        <sz val="11"/>
        <color rgb="FF000000"/>
        <rFont val="Calibri"/>
        <family val="2"/>
        <scheme val="minor"/>
      </rPr>
      <t>QUEIJO, TIPO MUSSARELA FATIADA</t>
    </r>
    <r>
      <rPr>
        <sz val="11"/>
        <color rgb="FF000000"/>
        <rFont val="Calibri"/>
        <family val="2"/>
        <scheme val="minor"/>
      </rPr>
      <t xml:space="preserve"> de boa procedência, sem apresentar mofo ou inconformidades. Na embalagem deverá constar a data de fabricação, de validade e o número do lote.</t>
    </r>
    <r>
      <rPr>
        <sz val="11"/>
        <color theme="1"/>
        <rFont val="Calibri"/>
        <family val="2"/>
        <scheme val="minor"/>
      </rPr>
      <t xml:space="preserve"> </t>
    </r>
    <r>
      <rPr>
        <sz val="11"/>
        <color rgb="FF000000"/>
        <rFont val="Calibri"/>
        <family val="2"/>
        <scheme val="minor"/>
      </rPr>
      <t>Deve estar registrado no Ministério de Agricultura e/ou Ministério da Saúde. Pronta para consumo, fatiada</t>
    </r>
  </si>
  <si>
    <r>
      <rPr>
        <b/>
        <sz val="11"/>
        <color rgb="FF000000"/>
        <rFont val="Calibri"/>
        <family val="2"/>
        <scheme val="minor"/>
      </rPr>
      <t>PÃO FRANCÊS 50 G</t>
    </r>
    <r>
      <rPr>
        <sz val="11"/>
        <color rgb="FF000000"/>
        <rFont val="Calibri"/>
        <family val="2"/>
        <scheme val="minor"/>
      </rPr>
      <t xml:space="preserve"> produzido através de farinha, agua, sal, fermento biológico e melhorador de farinha</t>
    </r>
  </si>
  <si>
    <r>
      <rPr>
        <b/>
        <sz val="11"/>
        <color rgb="FF000000"/>
        <rFont val="Calibri"/>
        <family val="2"/>
        <scheme val="minor"/>
      </rPr>
      <t>PRESUNTO COZIDO</t>
    </r>
    <r>
      <rPr>
        <sz val="11"/>
        <color rgb="FF000000"/>
        <rFont val="Calibri"/>
        <family val="2"/>
        <scheme val="minor"/>
      </rPr>
      <t xml:space="preserve"> magro e fatiado- carne suína, água, sal, proteína de soja, açúcar, regulador de acidez: lactato de sódio, estabilizantes: pirofosfato tetrapotassico e pirofosfato tetrassódico, aromatizantes: aroma idêntico ao natural de carne e alho, aromas naturais (contem aroma natural de pimenta) realçador de sabor: glutamato monossodico, antioxidante: isoascorbato de sódio, corante: carmim de cochonilha. Não contem glúten</t>
    </r>
  </si>
  <si>
    <r>
      <t xml:space="preserve">SALSICHA- CARNE MECANICAMENTE SEPARADA DE AVE, BOVINO OU SUÍNA </t>
    </r>
    <r>
      <rPr>
        <sz val="11"/>
        <color rgb="FF000000"/>
        <rFont val="Calibri"/>
        <family val="2"/>
        <scheme val="minor"/>
      </rPr>
      <t>Salsicha Tipo Hot Dog, embaladas em pacotes de no máximo 3kg com no Máximo 2% de amido, aspecto próprio, não amolecido e nem pegajosa, cor própria sem manchas esverdeada, cheiro e sabor próprio, com ausência de sujidades, parasitos e larvas, com adição de água no Máximo de 10.Validade mínima de 6 meses na data da entrega</t>
    </r>
  </si>
  <si>
    <r>
      <t xml:space="preserve">SALSICHA </t>
    </r>
    <r>
      <rPr>
        <sz val="11"/>
        <color rgb="FF000000"/>
        <rFont val="Calibri"/>
        <family val="2"/>
        <scheme val="minor"/>
      </rPr>
      <t>- Embalagem de 03kg - tipo hot-dog de primeira qualidade, constituída de carne bovina e de aves resfriadas, com condimentos triturados e cozidos acondicionada em sistema Cry-Ovac, com qualidade mínima de 06(seis) meses a contar com data da entrega pesando aproximadamente 50gr por unidade. Pacote com 05kg, em caixa de papelão com especificações de acordo com a legislação vigente    Sem Sinais de Mofo ou Bolor, Dentro da data de Validade, não Amassados</t>
    </r>
  </si>
  <si>
    <t>Juridica</t>
  </si>
  <si>
    <t>MANUTENÇÃO DE AR CONDICIONADO</t>
  </si>
  <si>
    <t>Valor UNI</t>
  </si>
  <si>
    <t>VR Total</t>
  </si>
  <si>
    <t>ESQUADRO METÁLICO CABO PLASTICO 12'' - produzido com lâmina de aço, mais resistente. Régua com graduação em centímetros e polegadas em ambos os lados. Aplicação. Utilizado como guia para medir, marcar, conferir o material para cortar ângulos.</t>
  </si>
  <si>
    <t>TECLADO SEM FIO, CONEXÃO USB,</t>
  </si>
  <si>
    <r>
      <t xml:space="preserve">Bola beach soccer oficial </t>
    </r>
    <r>
      <rPr>
        <sz val="11"/>
        <color rgb="FF000000"/>
        <rFont val="Calibri"/>
        <family val="2"/>
        <scheme val="minor"/>
      </rPr>
      <t>Composição: PU Wind Ultra, Miolo Substituível e Lubrificado, Circunferência: 68-70cm - Peso: 410-440g, Pressão: 10-12 Libras, Bola Costurada - Tecnologia Termofusion</t>
    </r>
  </si>
  <si>
    <r>
      <t xml:space="preserve">Bola de basquetebol, </t>
    </r>
    <r>
      <rPr>
        <sz val="11"/>
        <color rgb="FF000000"/>
        <rFont val="Calibri"/>
        <family val="2"/>
        <scheme val="minor"/>
      </rPr>
      <t>Composta de borracha e couro sintético Composição: 83% borracha, 17% couro sintético Câmara: Butil Peso aproximado: 600 - 620g, Circunferência aproximada: 73 - 75 cm Tamanho:  7, Peso:  650g e circunferência 75cm</t>
    </r>
  </si>
  <si>
    <r>
      <t>Bola de basquetebol</t>
    </r>
    <r>
      <rPr>
        <sz val="11"/>
        <color rgb="FF000000"/>
        <rFont val="Calibri"/>
        <family val="2"/>
        <scheme val="minor"/>
      </rPr>
      <t xml:space="preserve">, Faixa Etária: de 03 a 10 anos, Câmara 6D, borracha de alta durabilidade e resistência à deformações Tamanho Oficial Peso Aproximado: 450 g, Diâmetro 33cm Pressão Ideal: 8 a 9 lb. Acabamento - Colada </t>
    </r>
  </si>
  <si>
    <r>
      <t xml:space="preserve">Bola de futebol de campo </t>
    </r>
    <r>
      <rPr>
        <sz val="11"/>
        <color rgb="FF000000"/>
        <rFont val="Calibri"/>
        <family val="2"/>
        <scheme val="minor"/>
      </rPr>
      <t>Tipo: Campo, Composição: Laminado PVC, Peso do Produto: 410-430 g, Costura: Com Costura, Circunferência: 68-70 cm, Miolo: Substituível e Lubrificado. Absorção de Água: 0%.</t>
    </r>
  </si>
  <si>
    <r>
      <t xml:space="preserve">Bola de futevôlei </t>
    </r>
    <r>
      <rPr>
        <sz val="11"/>
        <color rgb="FF000000"/>
        <rFont val="Calibri"/>
        <family val="2"/>
        <scheme val="minor"/>
      </rPr>
      <t>Circunferência: 67-70 cm. Peso: 410-450 gramas. Câmara: airvility. Absorção de água: 0%.</t>
    </r>
  </si>
  <si>
    <r>
      <t xml:space="preserve">Bola de futsal adulto </t>
    </r>
    <r>
      <rPr>
        <sz val="11"/>
        <color rgb="FF000000"/>
        <rFont val="Calibri"/>
        <family val="2"/>
        <scheme val="minor"/>
      </rPr>
      <t>Termotec PU</t>
    </r>
    <r>
      <rPr>
        <b/>
        <sz val="11"/>
        <color rgb="FF000000"/>
        <rFont val="Calibri"/>
        <family val="2"/>
        <scheme val="minor"/>
      </rPr>
      <t xml:space="preserve"> </t>
    </r>
    <r>
      <rPr>
        <sz val="11"/>
        <color rgb="FF000000"/>
        <rFont val="Calibri"/>
        <family val="2"/>
        <scheme val="minor"/>
      </rPr>
      <t>Pró, Gomos: 11 Gomos, Circunferência: 68,5 - 69,5 cm, Peso do Produto 420 - 445g, Câmara: NeoTec, Miolo: Cápsula SIS</t>
    </r>
  </si>
  <si>
    <r>
      <t xml:space="preserve">Bola de futsal sub 11 </t>
    </r>
    <r>
      <rPr>
        <sz val="11"/>
        <color rgb="FF000000"/>
        <rFont val="Calibri"/>
        <family val="2"/>
        <scheme val="minor"/>
      </rPr>
      <t>Peso: 300-330g, Circunferência: 52-55cm, Gomos: 8, Laminado: pu, Construção: termotec, Câmara: 6D, Sistema de forro: termofixo, Camada interna: neogel Processo extra: dupla colagem, Miolo: cápsula sis, BOLA DE FUTSAL SUB 13, Material: Poliuretano, Tipo de costura: Sem costura, Composição: 100% PU, Peso: 390 g, Circunferência: 55-59cm, Colagem dos Gomos: Termofusion Miolo: Substituível e Lubrificado Absorção de Água: 0%; Pressão: 7/9 lbs.</t>
    </r>
  </si>
  <si>
    <r>
      <t xml:space="preserve">Bola de futsal sub 15, </t>
    </r>
    <r>
      <rPr>
        <sz val="11"/>
        <color rgb="FF000000"/>
        <rFont val="Calibri"/>
        <family val="2"/>
        <scheme val="minor"/>
      </rPr>
      <t>tecnologia termotec em PU,  modelo 12 gomos,  medidas 61-64cm,  peso 410-440g,   câmara airbility,  miolo slip system removivél e lubrificado</t>
    </r>
  </si>
  <si>
    <r>
      <t xml:space="preserve">Bola de futsal sub 9, </t>
    </r>
    <r>
      <rPr>
        <sz val="11"/>
        <color rgb="FF000000"/>
        <rFont val="Calibri"/>
        <family val="2"/>
        <scheme val="minor"/>
      </rPr>
      <t xml:space="preserve">tecnologia termo fusion, câmara airbility com válvula de silicone substituível e lubrificado, extra macia e super resistente, Peso: 260- 290 g, </t>
    </r>
    <r>
      <rPr>
        <sz val="11"/>
        <color theme="1"/>
        <rFont val="Calibri"/>
        <family val="2"/>
        <scheme val="minor"/>
      </rPr>
      <t xml:space="preserve"> </t>
    </r>
    <r>
      <rPr>
        <sz val="11"/>
        <color rgb="FF000000"/>
        <rFont val="Calibri"/>
        <family val="2"/>
        <scheme val="minor"/>
      </rPr>
      <t xml:space="preserve">Circunferencia: 46cm, </t>
    </r>
    <r>
      <rPr>
        <sz val="11"/>
        <color theme="1"/>
        <rFont val="Calibri"/>
        <family val="2"/>
        <scheme val="minor"/>
      </rPr>
      <t xml:space="preserve"> </t>
    </r>
    <r>
      <rPr>
        <sz val="11"/>
        <color rgb="FF000000"/>
        <rFont val="Calibri"/>
        <family val="2"/>
        <scheme val="minor"/>
      </rPr>
      <t>Calibragem: 7-9 libras</t>
    </r>
  </si>
  <si>
    <r>
      <t xml:space="preserve">Bola de vôlei de quadra adulto </t>
    </r>
    <r>
      <rPr>
        <sz val="11"/>
        <color rgb="FF000000"/>
        <rFont val="Calibri"/>
        <family val="2"/>
        <scheme val="minor"/>
      </rPr>
      <t>Aprovada pela confederação brasileira de voleibol (cbv) e pela federação internacional de voleibol (fivb), construção matizada com 08 gomos e tecnologia dupla micro-ondulação, câmara de butil, miolo removível. Material em micro fibra, circunferência de 65-67 cm, peso de 260-280 gr.</t>
    </r>
  </si>
  <si>
    <r>
      <t xml:space="preserve">Bola de vôlei oficial </t>
    </r>
    <r>
      <rPr>
        <sz val="11"/>
        <color rgb="FF000000"/>
        <rFont val="Calibri"/>
        <family val="2"/>
        <scheme val="minor"/>
      </rPr>
      <t>adulto Precisão total e controle absoluto sobre as jogadas. Peso: 250 280g Circunferência: 65 67 cm Gomos: 18 Laminado: Micro Power Construção: Ultra Fusion Câmara: 6D Sistema de Forro: Termifixo Camada Interna: Evacel Processo Extra: Dupla Colagem Miolo: Cápsula SIS Origem: Nacional</t>
    </r>
  </si>
  <si>
    <r>
      <t>Bola handebol h1</t>
    </r>
    <r>
      <rPr>
        <sz val="11"/>
        <color rgb="FF000000"/>
        <rFont val="Calibri"/>
        <family val="2"/>
        <scheme val="minor"/>
      </rPr>
      <t>, Indicado para o público infantil Informações Técnicas:- Circunferência:50-52cm. - Gomos:32. - Laminado: Micro Power. - Construção: Ultra Fusion. - Câmara: 6D.- Sistema de Forro: Termofixo. - Camada interna: Evacel. - Processo Extra: Dupla colagem. - Miolo: Cápsula Sis. IMPORTANTE: A bola pode vir com a calibragem alterada. Portanto, antes de utilizá-la, verifique e, se necessário, regule.</t>
    </r>
  </si>
  <si>
    <r>
      <t>Bola handebol h2</t>
    </r>
    <r>
      <rPr>
        <sz val="11"/>
        <color rgb="FF000000"/>
        <rFont val="Calibri"/>
        <family val="2"/>
        <scheme val="minor"/>
      </rPr>
      <t>, Material: PU, Composição: 100% Poliuretano (PU), Peso do Produto: 325 - 375 g, Circunferência: 54 - 56 cm</t>
    </r>
  </si>
  <si>
    <r>
      <t xml:space="preserve">Bola handebol unissex, </t>
    </r>
    <r>
      <rPr>
        <sz val="11"/>
        <color rgb="FF000000"/>
        <rFont val="Calibri"/>
        <family val="2"/>
        <scheme val="minor"/>
      </rPr>
      <t>composição: PU, peso do produto: 0,340, circunferência: 64-66 cm OBS: com camada de amortecimento interno, que assegura mais conforto ao diminuir o impacto, deixando-a mais macia ao toque.</t>
    </r>
  </si>
  <si>
    <r>
      <t xml:space="preserve">Bola handebol unissex, </t>
    </r>
    <r>
      <rPr>
        <sz val="11"/>
        <color rgb="FF000000"/>
        <rFont val="Calibri"/>
        <family val="2"/>
        <scheme val="minor"/>
      </rPr>
      <t>Gênero: Unissex, Indicado para: Jogo, Material: Poliuretano, Composição: PU, Peso do Produto: 425 - 475 gr, Circunferência: 58 – 60 cm, OBS: A bola pode vir com a calibragem alterada. Portanto, antes de utilizá-la, verifique e, se necessário, regule.</t>
    </r>
  </si>
  <si>
    <r>
      <t xml:space="preserve">Bola vôlei praia quadra oficial profissional </t>
    </r>
    <r>
      <rPr>
        <sz val="11"/>
        <color rgb="FF000000"/>
        <rFont val="Calibri"/>
        <family val="2"/>
        <scheme val="minor"/>
      </rPr>
      <t>Tecnologia: Tecnofusion, Peso oficial: 260 g - 280 g Circunferência Aproximada: 65 cm - 67 cm Válvula substituível</t>
    </r>
  </si>
  <si>
    <r>
      <t xml:space="preserve">Bomba para inflar bolas de dupla ação </t>
    </r>
    <r>
      <rPr>
        <sz val="11"/>
        <color rgb="FF000000"/>
        <rFont val="Calibri"/>
        <family val="2"/>
        <scheme val="minor"/>
      </rPr>
      <t>Confeccionada em plástico com extensor flexível, medindo (a x l x p): 21 cm x 03 cm x 03 cm.</t>
    </r>
  </si>
  <si>
    <r>
      <t xml:space="preserve">Calibrador de bola </t>
    </r>
    <r>
      <rPr>
        <sz val="11"/>
        <color rgb="FF000000"/>
        <rFont val="Calibri"/>
        <family val="2"/>
        <scheme val="minor"/>
      </rPr>
      <t>Digital aparelho digital e dois bicos para calibrar bolas de várias modalidades. Possuir válvula para esvaziar se a bola estiver muito cheia e se desligar automaticamente após 30 segundos ou manualmente segurando o botão por 4 segundos Indicado para todos os tipos de bolas.  Cor: Preto- Agulhas: 2- Visor: de polegada em lcd- Precisão: + - 1% da escala- Temperatura Operacional: -5° a 50°C- Consumo de energia: 4Mw- Bateria: Lítio 3V-</t>
    </r>
    <r>
      <rPr>
        <b/>
        <sz val="11"/>
        <color rgb="FF000000"/>
        <rFont val="Calibri"/>
        <family val="2"/>
        <scheme val="minor"/>
      </rPr>
      <t xml:space="preserve"> </t>
    </r>
  </si>
  <si>
    <r>
      <t xml:space="preserve">Rede de futebol de campo standar </t>
    </r>
    <r>
      <rPr>
        <sz val="11"/>
        <color rgb="FF000000"/>
        <rFont val="Calibri"/>
        <family val="2"/>
        <scheme val="minor"/>
      </rPr>
      <t>fio 4,0 de nylon de alta resistência, malha 15 tamanho: (LXA) 7,50x2,50, lateral: superior, 50- inferior 2,00 m.</t>
    </r>
  </si>
  <si>
    <r>
      <t xml:space="preserve">Rede de futebol de salão </t>
    </r>
    <r>
      <rPr>
        <sz val="11"/>
        <color rgb="FF000000"/>
        <rFont val="Calibri"/>
        <family val="2"/>
        <scheme val="minor"/>
      </rPr>
      <t>Fio 3,0 de nylon de alta resistência, malha 12 tamanho: (LXA) 3,0x2,10, lateral: superior,50- inferior 1,20 m.</t>
    </r>
  </si>
  <si>
    <r>
      <t xml:space="preserve">Rede de futebol de salão </t>
    </r>
    <r>
      <rPr>
        <sz val="11"/>
        <color rgb="FF000000"/>
        <rFont val="Calibri"/>
        <family val="2"/>
        <scheme val="minor"/>
      </rPr>
      <t>Fio 4,0 de polipropileno de alta resistência, malha 12 tamanho: (LXA) 3,0x2,10, lateral: superior,50- inferior 1,20 m.</t>
    </r>
  </si>
  <si>
    <r>
      <t xml:space="preserve">Rede de futebol society standar 6m </t>
    </r>
    <r>
      <rPr>
        <sz val="11"/>
        <color rgb="FF000000"/>
        <rFont val="Calibri"/>
        <family val="2"/>
        <scheme val="minor"/>
      </rPr>
      <t>Fio 3,0 de nylon de alta resistência, malha 14 tamanho: (LXA) 6,20x2,30, lateral: superior,50- inferior: 1,50 m.</t>
    </r>
  </si>
  <si>
    <r>
      <t xml:space="preserve">Rede de futebol society standard 5m </t>
    </r>
    <r>
      <rPr>
        <sz val="11"/>
        <color rgb="FF000000"/>
        <rFont val="Calibri"/>
        <family val="2"/>
        <scheme val="minor"/>
      </rPr>
      <t>Fio 3,0 de nylon de alta resistência, malha 14 tamanho: (LXA) 5,50x2,30, lateral: superior,50- inferior 1,50 m.</t>
    </r>
  </si>
  <si>
    <r>
      <t xml:space="preserve">Rede de transporte de bolas </t>
    </r>
    <r>
      <rPr>
        <sz val="11"/>
        <color rgb="FF000000"/>
        <rFont val="Calibri"/>
        <family val="2"/>
        <scheme val="minor"/>
      </rPr>
      <t>Confeccionado em fio de nylon n° 2, malha de 10 cm. Abertura na parte superior e fecho em cordão com capacidade para 20 bolas de futebol de campo.</t>
    </r>
  </si>
  <si>
    <t>JOGO DE MALHA POPULAR CROMADO Descrição: Jogo de Malha Popular; 4 malhas e 2 pinos; Material em ferro Fundido; Diâmetro 90mm; Peso 500gramas; Cor: Cromado</t>
  </si>
  <si>
    <t>MAT. ODONTOLOGICOS - II</t>
  </si>
  <si>
    <t>DENTE  2N INFERIOR, COR 66, PLACA COM 6 DENTES; PRODUZIDOS EM MATRIZES DE AÇO FEITAS PELA CAD/CAM. MODELÁRIO AMERICANO; FABRICADOS COM MATÉRIAS PRIMAS SELECIONADAS. ALTA ESTABILIDADE DE CORES. PIGMENTOS BIOCOMPATÍVEIS. FLUORESCÊNCIA; QUE CUMPRE ISO 22112:2005; POSTERIORES COM ANGULAÇÃO DE 0º E 33º; ASPECTO NATURAL; QUE SEJA REGISTRADO NA ANVISA</t>
  </si>
  <si>
    <t>8,,56</t>
  </si>
  <si>
    <t>V. UNITARIO</t>
  </si>
  <si>
    <t>Control.</t>
  </si>
  <si>
    <t>Assist.</t>
  </si>
  <si>
    <t>Educ.</t>
  </si>
  <si>
    <t>F. criança</t>
  </si>
  <si>
    <t>F. Idoso</t>
  </si>
  <si>
    <t>VL Unit</t>
  </si>
  <si>
    <t>Assist</t>
  </si>
  <si>
    <t>FIS</t>
  </si>
  <si>
    <r>
      <t>Açúcar Cristal Pct 2kg</t>
    </r>
    <r>
      <rPr>
        <sz val="10"/>
        <color rgb="FF000000"/>
        <rFont val="Arial"/>
        <family val="2"/>
      </rPr>
      <t xml:space="preserve"> - Sacarose de cana-de-açúcar, cor branco, tipo 1, isento de matéria terrosa, livre de umidade e fragmentos estranhos, acondicionado em embalagem plástica resistente original de fábrica, contendo externamente especificação do produto, informações do fabricante, data de fabricação e prazo de validade. O produto deverá ter registro no Ministério da Agricultura e/ou Ministério da Saúde.</t>
    </r>
  </si>
  <si>
    <r>
      <t xml:space="preserve"> </t>
    </r>
    <r>
      <rPr>
        <b/>
        <sz val="10"/>
        <color theme="1"/>
        <rFont val="Arial"/>
        <family val="2"/>
      </rPr>
      <t xml:space="preserve">ABSORVENTE HIGIÊNICO FEMININO COM ABAS PACOTE COM 08 UND </t>
    </r>
    <r>
      <rPr>
        <sz val="10"/>
        <color theme="1"/>
        <rFont val="Arial"/>
        <family val="2"/>
      </rPr>
      <t xml:space="preserve"> com abas e mais estreito na parte de trás para se ajustar melhor à calcinha e garantir maior conforto e discrição, com cobertura suave com extrato de algodão, ajudando a proteger a pele e prevenir irritações, com até 100% de proteção contra vazamentos e dermatologicamente testado. Pacote contendo 08(oito) unidades.</t>
    </r>
  </si>
  <si>
    <r>
      <t>Arroz Pct 5kg</t>
    </r>
    <r>
      <rPr>
        <sz val="10"/>
        <color rgb="FF000000"/>
        <rFont val="Arial"/>
        <family val="2"/>
      </rPr>
      <t xml:space="preserve"> - Branco, tipo 1 subgrupo polido, classe longo fino, sem glúten, conteúdo mínimo de 90% de grãos inteiros, máximo de 14% de umidade, que contenha na porção de 50 grama mínimo de 37gramas</t>
    </r>
  </si>
  <si>
    <r>
      <t>Café Pct 500gramas</t>
    </r>
    <r>
      <rPr>
        <sz val="10"/>
        <color rgb="FF000000"/>
        <rFont val="Arial"/>
        <family val="2"/>
      </rPr>
      <t xml:space="preserve"> -Torrado e moído, isento de matéria terrosa, fungos ou parasitas, livre de umidade e de fragmentos estranhos, embalado à vácuo puro, acondicionado em embalagem de alumínio metalizada revestida filme ou papel c/ 500g. O produto deverá ter selo de pureza e qualidade da ABIC - Associação Brasileira da Indústria do Café, registro no Ministério da Saúde e atender a Portaria 451/97 do Ministério da Saúde e a Resolução 12/78 da CNNPA - Comissão Nacional de Normas e Padrões p/ Alimentos. Embalagem contendo identificação do produto, informações do fabricante, data de fabricação e prazo de validade.</t>
    </r>
  </si>
  <si>
    <r>
      <t>Creme Dental 90gramas</t>
    </r>
    <r>
      <rPr>
        <sz val="10"/>
        <color rgb="FF000000"/>
        <rFont val="Arial"/>
        <family val="2"/>
      </rPr>
      <t xml:space="preserve"> - Em pasta ou gel, sabor menta, contendo em sua composição: carbonato de cálcio e flúor entre 1.100 e 1.200 PPM, acondicionado em embalagem flexível original do fabricante com no mínimo 90 gramas, constando externamente especificação do produto, informações do fabricante, marca comercial, procedência de fabricação e prazo de validade estampados na embalagem. O produto deverá ser certificado pelo ABO- Associação Brasileira de Odontologia.  </t>
    </r>
  </si>
  <si>
    <r>
      <t>Extrato Tomate 340 gramas</t>
    </r>
    <r>
      <rPr>
        <sz val="10"/>
        <color rgb="FF000000"/>
        <rFont val="Arial"/>
        <family val="2"/>
      </rPr>
      <t xml:space="preserve"> -Simples concentrado, preparado com frutos maduros, escolhidos, sãos, sem pele e sementes. Isento de fermentações e não indicar processamento defeituoso. Conter adição de açúcar de 1% e 5% de cloreto de sódio. </t>
    </r>
  </si>
  <si>
    <r>
      <t>Farinha de Fubá</t>
    </r>
    <r>
      <rPr>
        <sz val="10"/>
        <color rgb="FF000000"/>
        <rFont val="Arial"/>
        <family val="2"/>
      </rPr>
      <t xml:space="preserve"> - Amarelo fino, enriquecido de ferro e ácido fólico, isento de mofo, parasitas e substâncias nocivas e odores estranhos. Prazo de validade de 06 meses a partir com data da entrega. Embalagem 1kg</t>
    </r>
  </si>
  <si>
    <r>
      <t xml:space="preserve">Farinha de mandioca torrada - pct 500gr  </t>
    </r>
    <r>
      <rPr>
        <sz val="10"/>
        <color rgb="FF000000"/>
        <rFont val="Arial"/>
        <family val="2"/>
      </rPr>
      <t>isenta de sujidades, parasitas, larvas ou quaisquer materiais estranhos. Embalada em pacote plástico de 500gramas. A embalagem deve conter: data de validade, identificação da marca, número do lote, procedência, composição. O produto deverá apresentar validade mínima de 06 (seis) meses a partir da data de entrega na unidade requisitante..</t>
    </r>
  </si>
  <si>
    <r>
      <t>Farinha de Trigo Pct 1kg</t>
    </r>
    <r>
      <rPr>
        <sz val="10"/>
        <color rgb="FF000000"/>
        <rFont val="Arial"/>
        <family val="2"/>
      </rPr>
      <t xml:space="preserve"> - 1 ª qualidade, seca, beneficiada, aspecto granuloso fino, isenta de matéria terrosa, fungos ou parasitas e livre de umidade e fragmentos estranhos, acondicionada em embalagem original de fábrica, em polipropileno transparente ou papel, contendo externamente especificação do produto, informações do fabricante, data de fabricação e prazo de validade. O produto deverá ter registro no Ministério da Agricultura e/ou Ministério da Saúde.</t>
    </r>
  </si>
  <si>
    <r>
      <t>Feijão Carioca Tipo 1</t>
    </r>
    <r>
      <rPr>
        <sz val="10"/>
        <color rgb="FF000000"/>
        <rFont val="Arial"/>
        <family val="2"/>
      </rPr>
      <t xml:space="preserve"> Semente, tipo: leguminosa, espécie: feijão-soja, feijão, classificação: carioca, características adicionais: certificada. Os grãos deverão estar fisiologicamente bem desenvolvidos, sãos, limpos e secos, em bom estado de conservação, isento de fermentação e mofo, matéria terrosa, parasitos, de odores estranhos e de substâncias nocivas à saúde. O produto deverá ser obtido, processado, embalado, armazenado, transportado e conservado em condições que não produzam, desenvolvam e/ou agreguem substâncias físicas, químicas ou biológicas que coloquem em risco a saúde do consumidor – conforme determina as Boas Práticas de Fabricação (BPF) e os Procedimentos Operacionais Padronizados (POP’s), conforme determina a Portaria no 1.428/2003, Portaria no 236/1997 e RDC no 275/2002. Apresentação saco de 1 kg.</t>
    </r>
  </si>
  <si>
    <r>
      <t>Fermento Químico 100</t>
    </r>
    <r>
      <rPr>
        <sz val="10"/>
        <color rgb="FF000000"/>
        <rFont val="Arial"/>
        <family val="2"/>
      </rPr>
      <t xml:space="preserve"> gramas -1ª primeira qualidade, acondicionado embalagem original de fábrica, contendo externamente especificação do produto, informações do fabricante, data de fabricação e prazo de validade. O produto deverá ter registro no Ministério da Agricultura e/ou Ministério da Saúde.</t>
    </r>
  </si>
  <si>
    <r>
      <t>Macarrão Espaguete Pct 500gramas tipo2</t>
    </r>
    <r>
      <rPr>
        <sz val="10"/>
        <color rgb="FF000000"/>
        <rFont val="Arial"/>
        <family val="2"/>
      </rPr>
      <t>, a base de farinha de trigo comum, e ovo, embalagem com identificação do produto, marca do fabricante, prazo de validade e peso liquido</t>
    </r>
  </si>
  <si>
    <r>
      <t>Óleo de Soja Refinado Tipo 1, 900ML</t>
    </r>
    <r>
      <rPr>
        <sz val="10"/>
        <color rgb="FF000000"/>
        <rFont val="Arial"/>
        <family val="2"/>
      </rPr>
      <t>-1ª primeira qualidade, composição básica: óleo de soja refinado e antioxidantes, deve ser transparente, c/ cheiro e sabor próprio, acondicionado em embalagem original de fábrica, contendo externamente especificação do produto, informações do fabricante, data de fabricação e prazo de validade. O produto deverá ter registro no Ministério da Agricultura e/ou Ministério da Saúde. (A embalagem não deve estar amassada, estufada, ou conter perfurações, não deve apresentar manchas escuras ou estarem enferrujadas, principalmente nas costuras, no caso de latas).</t>
    </r>
  </si>
  <si>
    <r>
      <t>Papel Higiênico (Pct 4 Rolo c/ 30mts cada)</t>
    </r>
    <r>
      <rPr>
        <sz val="10"/>
        <color rgb="FF000000"/>
        <rFont val="Arial"/>
        <family val="2"/>
      </rPr>
      <t xml:space="preserve"> Folha simples, cor extra branco, picotado, gofrado (texturizado) e de boa qualidade, não reciclado, de alta absorção, macio e suave, sem Papel Toalha perfume, fabricado c/ fibra celulósica 100% virgem, acondicionado em embalagem plástica original de fábrica, pacote c/ 04 (quatro) rolos de 30m x 10cm cada, constando externamente especificação do produto e informações do fabricante. (100% CELULOSE)</t>
    </r>
  </si>
  <si>
    <r>
      <t>Sabão em Barra neutro glicerinado</t>
    </r>
    <r>
      <rPr>
        <sz val="10"/>
        <color rgb="FF000000"/>
        <rFont val="Arial"/>
        <family val="2"/>
      </rPr>
      <t>, embalagem de 1kg, com 5 unidades e 200gr cada unidade.</t>
    </r>
  </si>
  <si>
    <r>
      <t>Sabonete em Barra Glicerina.</t>
    </r>
    <r>
      <rPr>
        <sz val="10"/>
        <color rgb="FF000000"/>
        <rFont val="Arial"/>
        <family val="2"/>
      </rPr>
      <t xml:space="preserve"> Neutro com aproximadamente 90 gramas cada.</t>
    </r>
  </si>
  <si>
    <r>
      <t>Sal Refinado Pct 1kg Sal Refinado</t>
    </r>
    <r>
      <rPr>
        <sz val="10"/>
        <color rgb="FF000000"/>
        <rFont val="Arial"/>
        <family val="2"/>
      </rPr>
      <t xml:space="preserve"> - Tipo iodado, refinado, em embalagem plástica, atóxica, isenta de mofo, substância nocivas e odores estranhos. Prazo de validade de 06 meses a partir da data da entrega</t>
    </r>
  </si>
  <si>
    <r>
      <t>Sardinha 130 Gramas</t>
    </r>
    <r>
      <rPr>
        <sz val="10"/>
        <color rgb="FF000000"/>
        <rFont val="Arial"/>
        <family val="2"/>
      </rPr>
      <t>, peso drenado 83gramas, contendo: cavalinha água de constituição ao próprio suco, óleo comestível e sal. Não Contem Glúten. Com registro no ministério da agricultura SIF/DIPOA.</t>
    </r>
  </si>
  <si>
    <t>Educ</t>
  </si>
  <si>
    <t>Quant. total</t>
  </si>
  <si>
    <t>VLR Unit</t>
  </si>
  <si>
    <t>VALOR TOTAL</t>
  </si>
  <si>
    <t>Asssit</t>
  </si>
  <si>
    <r>
      <t xml:space="preserve">KIT GABINETE (GABINETE, TECLADO, MOUSE E CAIXA DE SOM) - DEPLAN/COMUNICAÇÃO </t>
    </r>
    <r>
      <rPr>
        <sz val="9"/>
        <color rgb="FF000000"/>
        <rFont val="Calibri"/>
        <family val="2"/>
        <scheme val="minor"/>
      </rPr>
      <t>microcomputador com as seguintes especificações mínimas: processador padrão x86 com clock básico de no mínimo 2.5ghz, 06 núcleos de cpu e 12 threads. - placa mãe compatível com slots de memória ddr4 com barramento de 2400mhz e suporte até 64 gb, controladora de áudio on-board de alta definição, 06 portas usb com pelo menos 02 sendo 3.0, 01 porta vga, 01 porta hdmi, interface de rede integrada 10/100/1000mbps, placa de rede wireless pci-e, subsistema de segurança tpm 2.0, conector m.2 com proteção térmica. - placa de vídeo 4gb ddr5 dual fan. - memória ram tipo ddr4 de 16gb com barramento de 2400mhz com latência de até cl16. - disco rígido padrão hd de 1tb de 3.5” sata iii 7200rpm e ssd m.2 com capacidade de 512gb”, com leitura de no mínimo 2000mb/s e gravação 1200mb/s. - teclado padrão abnt2. - mouse óptico com dispositivo de rolagem (scroll) com conexão usb. - gabinete duas baias, com 2 portas usb frontais e conectores de fones de ouvido e microfone frontais, fonte de alimentação de 750w real, monitor de vídeo led 21,5”, sistema operacional Windows 10.</t>
    </r>
  </si>
  <si>
    <r>
      <t>NOTEBOOK TELA DE 15,6 OU SUPERIOR</t>
    </r>
    <r>
      <rPr>
        <sz val="9"/>
        <color rgb="FF000000"/>
        <rFont val="Calibri"/>
        <family val="2"/>
        <scheme val="minor"/>
      </rPr>
      <t xml:space="preserve"> - Processador Mínimo De 2,5ghz, 12 Threads. – Com Tela De 15.6” Polegadas Antirreflexo, Resolução Hd OU Superior, Memória Ram Mínima De 8 Gb Ddr4 2133mhz, Ssd De 480 Gb Com Capacidade De Leitura/Gravação De 550mb/S E 500 Mb/S, Sistema Operacional Windows 10, Conectividades Com No Mínimo 3x Usb Sendo Pelo Menos Uma Usb 3.0 Ou Superior, 1x Hdmi, Wireless, Bluetooth, Webcam Integrada De No Mínimo 1.0mp, Alto Falantes E Microfone Integrados, Placa De Rede Integrada 10/100/1000, Teclado Padrão Brasileiro Abnt2 (Com “Ç” Cedilha), Acompanhar Carregado R Bivolt.</t>
    </r>
  </si>
  <si>
    <r>
      <t xml:space="preserve">KIT GABINETE (GABINETE, TECLADO, MOUSE E CAIXA DE SOM) </t>
    </r>
    <r>
      <rPr>
        <sz val="9"/>
        <color rgb="FF000000"/>
        <rFont val="Calibri"/>
        <family val="2"/>
        <scheme val="minor"/>
      </rPr>
      <t>processador padrão x86 com clock básico de no mínimo 2.5ghz, 06 núcleos de cpu e 12 threads. - placa mãe compatível com slots de memória ddr4 com barramento de 2400mhz e suporte até 64 gb, controladora de áudio on-board de alta definição, 06 portas usb com pelo menos 02 sendo 3.0, 01 porta vga, 01 porta hdmi, interface de rede integrada 10/100/1000mbps, placa de rede wireless pci-e, subsistema de segurança tpm 2.0, conector m.2 com proteção térmica, gráfico on-board. - memória ram tipo ddr4 de 8gb com barramento de 2400mhz - disco rígido padrão hd de 1tb de 3.5” sata iii 7200rpm e ssd m.2 com capacidade de 256gb”, com leitura de no mínimo 2000mb/s e gravação 1200mb/s. - Teclado padrão abnt2. - mouse óptico com dispositivo de rolagem (scroll) com conexão usb. - caixa de som 3w - gabinete duas baias, com 2 portas usb frontais e conectores de fones de ouvido e microfone frontais, fonte de alimentação de 500w real, monitor de vídeo led 21,5”, sistema operacional Windows 10.</t>
    </r>
  </si>
  <si>
    <r>
      <rPr>
        <b/>
        <sz val="9"/>
        <color rgb="FF000000"/>
        <rFont val="Calibri"/>
        <family val="2"/>
        <scheme val="minor"/>
      </rPr>
      <t>SERVIDOR MODELO RACK</t>
    </r>
    <r>
      <rPr>
        <sz val="9"/>
        <color rgb="FF000000"/>
        <rFont val="Calibri"/>
        <family val="2"/>
        <scheme val="minor"/>
      </rPr>
      <t>;SERVIDOR COM AS SEGUINTES ESPECIFICAÇÕES MÍNIMAS OU COMPATÍVEIS: Servidor Modelo Rack; • Chassis para até 8 HDs de 2,5" e 3 slots PCIe;• (2x) Processador (3.2 GHz, 8 núcleos/16 threads, 9.6GT/s, 11M Cache, Turbo, TDP 130W DDR4-2400);• 64GB 3200MHz (RDIMM, Dual Rank, BCC);• Controlador RAID PERC H330, mini placa;• SSD de 480GB SATA RI 6G bps 512 2.5" Hot Plug AG Drive, 1 DWPD;• iDRAC 9 Enterprise; • Broadcom 57416 de 2 portas, 10 Gb, Base-T + 5720 de 2 portas, 1 Gbit, Base-T, rNDC;• Dual, Hot-plug, Redundant Power S upply (1+1), 750W;• (2x) NBR 14136 2P+T to C13, 250V, 10A, 2m, Brazil Power Cord;• Tampa frontal do LCD dos chassis x4 e x8;• Configuração do BIOS de performance</t>
    </r>
  </si>
  <si>
    <r>
      <rPr>
        <b/>
        <sz val="10"/>
        <color theme="1"/>
        <rFont val="Calibri"/>
        <family val="2"/>
        <scheme val="minor"/>
      </rPr>
      <t>BOTA DE BORRACHA BRANCA CANO LONGO NUMERAÇÃO 33 AO 46</t>
    </r>
    <r>
      <rPr>
        <sz val="10"/>
        <color theme="1"/>
        <rFont val="Calibri"/>
        <family val="2"/>
        <scheme val="minor"/>
      </rPr>
      <t xml:space="preserve"> Calçado de uso profissional, tipo impermeável, com proteção extra na biqueira, confeccionada em polocreto de vinila (pvc) injetado em uma só peça, forrada, solado antiderrapante com rachaduras</t>
    </r>
  </si>
  <si>
    <r>
      <t xml:space="preserve">ANTENA PARABÓLICA DIGITAL COMPLETO COM MÍDIA BOX B4 </t>
    </r>
    <r>
      <rPr>
        <sz val="8"/>
        <color rgb="FF000000"/>
        <rFont val="Arial"/>
        <family val="2"/>
      </rPr>
      <t xml:space="preserve"> 1.70 com mono ponto e kit de Cabo RG 59 com 17 metros e 01 receptor mídia box b4 HD aparelho è bivolt com mais de 60 canais Hd e SD podendo instalar em banda ku aumentando a grade de canais usando chave disseque e pode instalar em tvs de tubo também e só usar cabo RCA especifico que encontra facilmente em eletrônica para tv garantia de 12 mês </t>
    </r>
  </si>
  <si>
    <r>
      <t>BALANÇA ANTROPOMÉTRICA DIGITAL 200 KG</t>
    </r>
    <r>
      <rPr>
        <sz val="8"/>
        <color rgb="FF000000"/>
        <rFont val="Arial"/>
        <family val="2"/>
      </rPr>
      <t xml:space="preserve"> Capacidade: 200 kg, divisões de 100 g; - Régua antropométrica até 2,00 m em alumínio anodizado, com divisão de 0,5 cm; - Display LED Plataforma 390 x 340 mm; - Estrutura em chapa de aço carbono; - rotação da célula de carga contra impactos laterais; - Fonte externa 90 a 240 VAC c/ chaveamento automático; - Função TARA até capacidade máxima; - Homologadas pelo INMETRO e aferidas pelo IPEM; 01 ano de garantia; - Peso: 16 KG - Medidas: 32 X 145 X55</t>
    </r>
  </si>
  <si>
    <r>
      <t>BALANÇA ELETRÔNICA DIGITAL 40 KG ALTA PRECISÃO COMPLETA</t>
    </r>
    <r>
      <rPr>
        <sz val="8"/>
        <color rgb="FF000000"/>
        <rFont val="Arial"/>
        <family val="2"/>
      </rPr>
      <t xml:space="preserve"> Capacidade: 40 kg Divisão: 2G Corpo em Plástico ABS Injetado Prato Inoxidável, Display LCD com iluminação verde, Display duplo (para vendedor e cliente), Teclado 24 Teclas, Painel Aprova de Respingo, Indicador de bateria baixa, Indicador de bateria carregando, Bi-volt (110v-220v) Bateria Recarregável Itens Inclusos: 1 Balança 1 Fonte AC/DC Bivolt, 1 Manual. Garantia mínima de 12 meses</t>
    </r>
  </si>
  <si>
    <r>
      <t xml:space="preserve">BALANÇA INDUSTRIAL DIGITAL 300 KG </t>
    </r>
    <r>
      <rPr>
        <sz val="8"/>
        <color rgb="FF000000"/>
        <rFont val="Arial"/>
        <family val="2"/>
      </rPr>
      <t>Características do produto: Capacidade 300 Kg, monofásico 220 V, com coluna, pés fixos, Plataforma com a medida aproximada de 40 x 55 cm, Garantia mínima de 12 meses</t>
    </r>
  </si>
  <si>
    <r>
      <t>BATEDEIRA PLANETÁRIA COM 3 BATEDORES PARA MASSAS PESADAS,</t>
    </r>
    <r>
      <rPr>
        <sz val="8"/>
        <color rgb="FF000000"/>
        <rFont val="Arial"/>
        <family val="2"/>
      </rPr>
      <t xml:space="preserve"> Batedeira Planetária Com 3 Batedores para massas pesadas, médias leves, 8 Velocidades, 400w De Potência E Tigela em aço inox com capacidade para 2L, tampa com abertura para adicionar ingredientes evitando respingos. Características: 2,5 Kg, 24 cm de compr, 36 cm de larg, 30 cm de altura 110v, com trava de segurança e regulagem de altura dos batedores.</t>
    </r>
  </si>
  <si>
    <r>
      <t>BEBEDOURO DE ÁGUA INDUSTRIAL 100 LITROS</t>
    </r>
    <r>
      <rPr>
        <sz val="8"/>
        <color rgb="FF000000"/>
        <rFont val="Arial"/>
        <family val="2"/>
      </rPr>
      <t>, corpo e estrutura em aço inox 430 e pés reguláveis; aparador de água (pingadeira) em aço Inox 430; Serpentina em aço inox 304 (interna); reservatório em polipropileno atóxico; isolamento térmico em PS; boia controladora do nível de água; certificado pelo INMETRO; baixo consumo de energia; termostato com 7 níveis para controle de temperatura; Tensão/potência: 110v ou 220v (não é bivolt);</t>
    </r>
  </si>
  <si>
    <r>
      <t>BEBEDOURO DE COLUNA BRANCO PARA GARRAFAO DE 20 LITROS BIVOLT,</t>
    </r>
    <r>
      <rPr>
        <sz val="8"/>
        <color rgb="FF000000"/>
        <rFont val="Arial"/>
        <family val="2"/>
      </rPr>
      <t xml:space="preserve"> refrigeração é feita por compressor, o que deixa a água gelada até nos dias mais quentes, além de ter design moderno e baixo consumo de energia. bivolt. Garantia de 1 ano.</t>
    </r>
  </si>
  <si>
    <r>
      <t>BEBEDOURO INDUSTRIAL 100 LITROS AÇO INOX</t>
    </r>
    <r>
      <rPr>
        <sz val="8"/>
        <color rgb="FF000000"/>
        <rFont val="Arial"/>
        <family val="2"/>
      </rPr>
      <t xml:space="preserve"> - modelo tradicional de bebedouro industrial confeccionado em aço inox, com certificado do INMETRO, 03 torneiras rosca/copo em latão cromado, aparador de água frontal em chapa de aço inox com ralo, capacidade de 100 litros no reservatório, capacidade de refrigeração média de 180 litro/hora, com revestimento externo em chapa de aço inox, reservatório de água (tanque interno ) em pp atóxico (polipropileno), isolação em eps1 gás ecológico r 134ª unidade condensadora, controle de temperatura da água, fácil acesso para limpeza, aproximadamente profundidade 720 mm, altura 1440 mm, largura 720 mm</t>
    </r>
  </si>
  <si>
    <r>
      <t xml:space="preserve">BEBEDOURO INDUSTRIAL 25 LITROS </t>
    </r>
    <r>
      <rPr>
        <sz val="8"/>
        <color rgb="FF000000"/>
        <rFont val="Arial"/>
        <family val="2"/>
      </rPr>
      <t>com duas torneiras com capacidade de refrigeração de no mínimo 25l/h, para instalação no piso, altura máxima 1300 mm, largura máxima 550 mm, profundidade máxima 500 mm, fornecimento mínimo de água gelada 25l/h, duas torneiras em metal cromado para copo tipo lavatório ( ou similar ), reguláveis e de fácil acionamento pelos usuários, reservatório de água em metal resistente, atóxico e de fácil limpeza ( polipropileno ou aço inox ), não possuir cantos vivos, arestas ou qualquer outras saliências cortantes ou perfurantes de modo a não causar acidentes, voltagem 110v e 220v conforme demanda, certificado pelo INMETRO. Conforme manual do FNDE PROINFÂNCIA.</t>
    </r>
  </si>
  <si>
    <r>
      <t xml:space="preserve">CAFETEIRA ELETRICA </t>
    </r>
    <r>
      <rPr>
        <sz val="8"/>
        <color rgb="FF000000"/>
        <rFont val="Arial"/>
        <family val="2"/>
      </rPr>
      <t>– 20 cafés Tipo de cafeteira: Elétrica, Capacidade (quantas xícaras prepara): 1,7L - 20 cafezinhos de 80ml Potência (W): 1000 W Voltagem: 110V, 220V Dimensões aproximadas do produto (cm) - AxLxP: 22x18x38cm, Peso líq. aproximado do produto (kg): 1,8Kg</t>
    </r>
  </si>
  <si>
    <r>
      <t>CAIXA ACÚSTICA ATIVA 15" , "2VIAS" BI-AMPLIFICADA 1.000W,</t>
    </r>
    <r>
      <rPr>
        <sz val="8"/>
        <color rgb="FF000000"/>
        <rFont val="Arial"/>
        <family val="2"/>
      </rPr>
      <t xml:space="preserve"> especificações técnicas tipo do sistema: ativa 2 vias WOOFER DE 15" EM BASS REFLEX  máxima saída spl: 127 db</t>
    </r>
    <r>
      <rPr>
        <sz val="8"/>
        <color theme="1"/>
        <rFont val="Arial"/>
        <family val="2"/>
      </rPr>
      <t xml:space="preserve"> </t>
    </r>
    <r>
      <rPr>
        <sz val="8"/>
        <color rgb="FF000000"/>
        <rFont val="Arial"/>
        <family val="2"/>
      </rPr>
      <t>range de frequência:(-10 db)39 hz - 20 khz resposta de frequência: (±3 db)50 hz - 20 khz</t>
    </r>
    <r>
      <rPr>
        <sz val="8"/>
        <color theme="1"/>
        <rFont val="Arial"/>
        <family val="2"/>
      </rPr>
      <t xml:space="preserve"> </t>
    </r>
    <r>
      <rPr>
        <sz val="8"/>
        <color rgb="FF000000"/>
        <rFont val="Arial"/>
        <family val="2"/>
      </rPr>
      <t>padrão de cobertura: 90° x 60°amplificador classe d potência máxima musical: 1000 watts de pico (700 watts de grave e 300 watts de médio e agudo)</t>
    </r>
    <r>
      <rPr>
        <sz val="8"/>
        <color theme="1"/>
        <rFont val="Arial"/>
        <family val="2"/>
      </rPr>
      <t xml:space="preserve"> </t>
    </r>
    <r>
      <rPr>
        <sz val="8"/>
        <color rgb="FF000000"/>
        <rFont val="Arial"/>
        <family val="2"/>
      </rPr>
      <t>potência máxima reall: 500 watts rms (350 watts de grave e 150 watts de médio e agudo) Dimensões (altura x largura x profundidade: 707 x 439 x 365 (mm) Peso: 17,69 kg   garantia: 1 ano</t>
    </r>
  </si>
  <si>
    <r>
      <t>CAIXA DE SOM AMPLIFICADA MULTI USO 100W RMS</t>
    </r>
    <r>
      <rPr>
        <sz val="8"/>
        <color rgb="FF000000"/>
        <rFont val="Arial"/>
        <family val="2"/>
      </rPr>
      <t>, Características Mínimas:- alto-falante de 6.5"- antena externa - BLUETOOTH 5.0 - entrada auxiliar para microfone ou guitarra - função TWS – usb - leitor de cartão - iluminação frontal led - rádio FM - dimensões (axlxc): 32 x 21 x 18 cm - peso: 1,6 kg - potência: 100 w - frequência de resposta 35hz-19khz - impedância 3 ohms - sensibilidade 50 mv - bateria interna 3,7 v 1200 mah lithium recarregável - material: plástico e metal - cor preto - conteúdo da embalagem: 1 caixa de som 1 cabo usb  manual de instrução garantia: 1ano</t>
    </r>
  </si>
  <si>
    <r>
      <t>ESPREMEDOR DE FRUTAS</t>
    </r>
    <r>
      <rPr>
        <sz val="8"/>
        <color rgb="FF000000"/>
        <rFont val="Arial"/>
        <family val="2"/>
      </rPr>
      <t xml:space="preserve"> - semi industrial de inox potência 1/3HP Características: -Bica e tampa em alumínio. -Design industrial. -Potência: 1/3 HP. -Velocidade: 1.750 RPM. Voltagem: bivolt Dimensões aproximadas: 7,5x34,8x7,5cm (AxLxP) Peso aproximado: 4,4kg</t>
    </r>
  </si>
  <si>
    <r>
      <t>FOGAO  04 BOCAS USO DOMESTICO</t>
    </r>
    <r>
      <rPr>
        <sz val="8"/>
        <color rgb="FF000000"/>
        <rFont val="Arial"/>
        <family val="2"/>
      </rPr>
      <t>– linha branca Volume do forno: 62,3 litros Classificação Energética Mesa/forno: A/B Mesa - Queimador normal (1,7 kW): 3 - Queimador família (2 kW): 1 Forno - Queimador do forno 2,4 • Dimensões aproximadas: 87x51x63cm (AxLxP) • Peso aproximado: 28,4Kg</t>
    </r>
  </si>
  <si>
    <r>
      <t>FOGÃO 5 BOCAS ACENDIMENTO AUTOMÁTICO INOX</t>
    </r>
    <r>
      <rPr>
        <b/>
        <sz val="8"/>
        <color theme="1"/>
        <rFont val="Arial"/>
        <family val="2"/>
      </rPr>
      <t xml:space="preserve">  Possuindo mesa em vidro temperado, trempes individuais de ferro fundido, dois queimadores semirrápidos e três rápidos, acendimento automático; forno com capacidade de 96 litros com 2 prateleiras e sistema de iluminação interna. Possuindo válvula de segurança que corta a saída do gás, caso a chama do forno se apague acidentalmente. Certificação do INMETRO UL BR 16.0549 com grades individuais e botões removíveis. Eficiência Energética Fogão classe A, Alimentação Bivolt. Peso do produto 39 kg. Dimensões do produto Largura 76,6 cm. Altura 94,8 cm. Profundidade 63,5 cm</t>
    </r>
  </si>
  <si>
    <r>
      <t>FOGÃO INDUSTRIAL 6 BOCAS, CHAPA, 2 FORNOS, BAIXA PRESÃO, GRELHAS 30CM, PERFIL ENTRE GRELHAS 6,5 CM</t>
    </r>
    <r>
      <rPr>
        <sz val="8"/>
        <color rgb="FF000000"/>
        <rFont val="Arial"/>
        <family val="2"/>
      </rPr>
      <t>, tamanho: 152 x 0,90 x 0,80, pintura eletrostática, grelhas 4 dedos em ferro fundido, registro em metal cromado, frente da porta do forno em aço inox</t>
    </r>
  </si>
  <si>
    <r>
      <t>FORNO ELÉTRICO 36L</t>
    </r>
    <r>
      <rPr>
        <sz val="8"/>
        <color rgb="FF000000"/>
        <rFont val="Arial"/>
        <family val="2"/>
      </rPr>
      <t xml:space="preserve"> - Timer com Assadeira Informações técnicas: Capacidade 36L Potência 150OW. Material Metal. Alimentação 110 Volts Dimensões do produto: Largura 5l cm. Altura 30,8 cm. Profundidade 44,7 cm. Itens inclusos - 01 Fomo elétrico - O1 Grelha deslizante - 01 Assadeira</t>
    </r>
  </si>
  <si>
    <r>
      <t>FORNO TURBO A GÁS TWISTER</t>
    </r>
    <r>
      <rPr>
        <sz val="8"/>
        <color rgb="FF000000"/>
        <rFont val="Arial"/>
        <family val="2"/>
      </rPr>
      <t xml:space="preserve"> - - equipamento com avançado sistema turbo hélice, especialmente projetado para fazer com que o ar circule uniformemente no interior do forno, sem necessidade de virar as esteiras. Possui 5 assadeiras de 58 x 68 cm, porta em aço inoxidável, visor removível de vidro temperado, vedação da porta em borracha de silicone resistente a altas temperaturas fixadas sem utilização de rebites ou parafusos, acabamento da câmara e do cavalete na cor preta, câmara externa confeccionada em aço SAE 1020, isolamento térmico em lã de rocha, painel eletrônico e controlador de temperatura digital. Média de 240°C de temperatura, dimensões de 94 x 151 x 125 cm, pesando 117 Kg.</t>
    </r>
  </si>
  <si>
    <r>
      <t>FREEZER HORIZONTAL 2 PORTAS</t>
    </r>
    <r>
      <rPr>
        <sz val="8"/>
        <color rgb="FF000000"/>
        <rFont val="Arial"/>
        <family val="2"/>
      </rPr>
      <t xml:space="preserve"> Pode ser usado na função de freezer ou refrigerador. Possuindo também dreno frontal que facilita a limpeza e o degelo; pés com rodízio, que facilitam a remoção do produto na hora da limpeza. Informações técnicas Cor Branco Tipo Horizontal Função: Freezer e Refrigerador Tipo de degelo Manual; Quantidade de portas 2 Eficiência energética classe A Capacidade: Capacidade líquida 519 litros; Bruta 526 litros. Termostato no painel frontal – permite a seleção de uso como freezer ou refrigerador. Pés 04 pés com rodízios</t>
    </r>
  </si>
  <si>
    <r>
      <t>FRIGOBAR COMPLETO</t>
    </r>
    <r>
      <rPr>
        <sz val="8"/>
        <color rgb="FF000000"/>
        <rFont val="Arial"/>
        <family val="2"/>
      </rPr>
      <t xml:space="preserve"> com prateleira inferior da porta para garrafas de até 2,5 litros, pés niveladores frontais, compartimento cold drink que gela bebidas rapidamente, porta latas com capacidade para 08 latas e compartimento flex box que facilita a abertura para colocar e retirar alimentos proporcionando mais espaço e melhor organização interna.</t>
    </r>
  </si>
  <si>
    <r>
      <t>LAVADORA DE ROUPAS CAPACIDADE 16KG</t>
    </r>
    <r>
      <rPr>
        <b/>
        <sz val="8"/>
        <color theme="1"/>
        <rFont val="Arial"/>
        <family val="2"/>
      </rPr>
      <t xml:space="preserve">, </t>
    </r>
    <r>
      <rPr>
        <sz val="8"/>
        <color rgb="FF000000"/>
        <rFont val="Arial"/>
        <family val="2"/>
      </rPr>
      <t>Especificações Técnicas: Tipo de lavadora: Automática. Cor: Branca, Funções: Lava Enxágua e Centrifuga. Tipo de Painel: Eletrônico Tipo de Agua: Entrada fria, sem auto aquecimento. Gabinete: aço zincado, Tampa: vidro, Tipo de Abertura: Superior, Programas de Lavagem mínima: 07; Rápido, Roupas intimas ou leves, dia a dia, branco + branco, cores + vivas, cama e banho, edredom especial; Níveis de Agua mínima: 04; Extra baixo, baixo,</t>
    </r>
    <r>
      <rPr>
        <sz val="8"/>
        <color theme="1"/>
        <rFont val="Arial"/>
        <family val="2"/>
      </rPr>
      <t xml:space="preserve"> </t>
    </r>
    <r>
      <rPr>
        <sz val="8"/>
        <color rgb="FF000000"/>
        <rFont val="Arial"/>
        <family val="2"/>
      </rPr>
      <t>médio e Alto, Dispense: Gaveta, Molho: sim, Auto Aquecimento: Não, Sistema de suspensão: Sim, Visualizador das etapas de lavagem: Sim, Centrifugação: 750 rpm, Pés: Sim, Tipo de agitador: 4 pas, Trava de Segurança: Sim, Seleção de tipo e cor de roupa: Sim, Enxague:5 Baixo consumo de energia: Classe A, Baixo consumo de Água: Classe A, Baixo Consumo de Agua: Classe A Consumo aprox. de Energia: 0,024 Kwh/ciclo/kg, Consumo aprox. de agua: 12,3 litros/Ciclo/kg, Potencia:550 w, Voltagem 110 Volts, capacidade de Roupa Seca:16kg, Dimensões do produto 77 x 70 x 105.5 cm; 49.2 Quilogramas</t>
    </r>
  </si>
  <si>
    <r>
      <t>LIQUIDIFICADOR DE INOX INDUSTRIAL</t>
    </r>
    <r>
      <rPr>
        <sz val="8"/>
        <color rgb="FF000000"/>
        <rFont val="Arial"/>
        <family val="2"/>
      </rPr>
      <t xml:space="preserve"> com capacidade do copo para 8 litros, resistente de alta rotação</t>
    </r>
  </si>
  <si>
    <r>
      <t>LIQUIDIFICADOR INDUSTRIAL INOX 6 LITROS</t>
    </r>
    <r>
      <rPr>
        <sz val="8"/>
        <color rgb="FF000000"/>
        <rFont val="Arial"/>
        <family val="2"/>
      </rPr>
      <t xml:space="preserve"> resistente de alta rotação</t>
    </r>
  </si>
  <si>
    <r>
      <t>LIQUIDIFICADOR TURBO INOX 3L-1000 BI INOX 1000W</t>
    </r>
    <r>
      <rPr>
        <b/>
        <sz val="8"/>
        <color theme="1"/>
        <rFont val="Arial"/>
        <family val="2"/>
      </rPr>
      <t xml:space="preserve"> </t>
    </r>
    <r>
      <rPr>
        <sz val="8"/>
        <color rgb="FF000000"/>
        <rFont val="Arial"/>
        <family val="2"/>
      </rPr>
      <t>- 12 Velocidades + função pulsar/gelo - 1000W de potência, Copo com 3L de capacidade total e 2L de capacidade útil - Função Autolimpeza - Tampa com copo dosador - Função filtro - Faca em aço inox serrilhada - Guarda-fio com encaixe para o plugue</t>
    </r>
  </si>
  <si>
    <r>
      <t>MICROONDAS 30 LITROS</t>
    </r>
    <r>
      <rPr>
        <sz val="8"/>
        <color rgb="FF000000"/>
        <rFont val="Arial"/>
        <family val="2"/>
      </rPr>
      <t xml:space="preserve"> Capacidade mínima: 30 litros; Capacidade Máxima: 45 litros; Funções: auto descongelar, girl, painel com relógio, bloqueio do painel, timer, teclas pré-programadas; Voltagem: 110V/60Hz; máq Cor: branca; Garantia mínima: 1ano; Equivalente ou de qualidade superior; Classificação: selo procel categoria A, certificação do INMETRO [Programa Nacional de Conservação de Energia Elétrica (Portaria inmetro/mdic n° 20 de 01/02/2006)]; Manual em português</t>
    </r>
  </si>
  <si>
    <r>
      <t>PROCESSADOR DE ALIMENTOS INDUSTRIAL EM AÇO INOX, COM 6 DISCOS</t>
    </r>
    <r>
      <rPr>
        <sz val="8"/>
        <color rgb="FF000000"/>
        <rFont val="Arial"/>
        <family val="2"/>
      </rPr>
      <t>,1 bocal de alimentação extra largo e outro bocal de alimentação continuo, potência do motor:0,5 CV,frequência:60HZ, 220 V</t>
    </r>
  </si>
  <si>
    <r>
      <t>PROCESSADOR DE ALIMENTOS PROFISSIONAL, COM 07</t>
    </r>
    <r>
      <rPr>
        <sz val="8"/>
        <color rgb="FF000000"/>
        <rFont val="Arial"/>
        <family val="2"/>
      </rPr>
      <t xml:space="preserve"> DISCOS de utilização simples, com um movimento único para alimentação, fabricado em aço inoxidável capaz de processar cerca de 250 kg de alimento por hora, indicado para realizar diversos tipos de cortes, entre fatiar, ralar e desfiar, o processador de alimentos profissional, já vem com 07 discos inclusos.</t>
    </r>
  </si>
  <si>
    <r>
      <t>PURIFICADOR DE ÁGUA REFRIGERADO</t>
    </r>
    <r>
      <rPr>
        <sz val="8"/>
        <color rgb="FF000000"/>
        <rFont val="Arial"/>
        <family val="2"/>
      </rPr>
      <t xml:space="preserve"> • Bandeja coletora removível • Capacidade (em litros): 3 L • Composição/Material: Poliestireno de Alto Impacto • Cor:</t>
    </r>
    <r>
      <rPr>
        <sz val="8"/>
        <color theme="1"/>
        <rFont val="Arial"/>
        <family val="2"/>
      </rPr>
      <t xml:space="preserve"> </t>
    </r>
    <r>
      <rPr>
        <sz val="8"/>
        <color rgb="FF000000"/>
        <rFont val="Arial"/>
        <family val="2"/>
      </rPr>
      <t>Branca • Dimensões aproximadas do produto (cm) - AxLxP: 5,5Kg • Funções: Tripla Filtragem • Garantia do Fornecedor: 12 meses • Modo de filtragem: 3 estágios de filtragem: filtragem mecânica através de elemento de Polipropileno Melt Blow*; filtragem por absorção através de Carvão Ativado com Prata Coloidal e Filtragem Mecânica com elemento de Polipropileno Melt Blow com poros de 5 µm para realizar a filtragem final da água. • Opções de temperatura: Água gelada e natural • Peso líq. aproximado do produto (kg): 6 Kg • Potência (W): 85 W • Referência do Modelo: FKPAE, Torneiras: 1 torneira de Água Natural e 1 torneira de Água Gelada • Voltagem: Bivolt</t>
    </r>
  </si>
  <si>
    <r>
      <t>SUPORTE PARA LED TV DE 32" A 65",</t>
    </r>
    <r>
      <rPr>
        <sz val="8"/>
        <color rgb="FF000000"/>
        <rFont val="Arial"/>
        <family val="2"/>
      </rPr>
      <t xml:space="preserve"> totalmente fixo na parede, com pintura eletrostática na cor black e detalhes em inox. Possuindo distanciador para auxiliar na instalação e manutenção de cabos de energia, áudio e vídeo, HDMI, etc, e também um Organizador de Cabos, para evitar emaranhados de fios na parte traseira da Tv. Com hastes possuem e duas travas de segurança, com possibilidade de inserir cadeados, para evitar a remoção do aparelho. Design Ultra Slim, deixando a LED TV a apenas 17 mm de distância da parede. Especificações. Compatibilidade: LED TV de 32" a 60”. Capacidade: Suporte de até 30kg Padrão: 200 mm (horizontal) a 600 mm (horizontal). Dimensões: Largura (cm): 71,0 cm Altura (cm): 2,0 cm Profundidade (cm): 22,4 cm Peso Bruto: 2,310kg</t>
    </r>
  </si>
  <si>
    <r>
      <t>VENTILADOR DE PAREDE</t>
    </r>
    <r>
      <rPr>
        <sz val="8"/>
        <color rgb="FF000000"/>
        <rFont val="Arial"/>
        <family val="2"/>
      </rPr>
      <t xml:space="preserve"> para uso em ambiente escolar, diâmetro entre 500 e 600 mm, comprimento do tubo de fixação 150 mm (tolerância +/- 2,5 %) ventilador de parede, com uma hélice com no mínimo três pás, base de fixação à parede em aço carbono, deverão apresentar controle de velocidade tipo rotativo, com no mínimo três níveis de velocidade (baixa, média e alta), acionamento deverá ser do tipo controle de parede, voltagem 110v e 220v conforme demanda. Certificado pelo INMETRO. Conforme manual do FNDE PROINFÂNCIA.</t>
    </r>
  </si>
  <si>
    <r>
      <t xml:space="preserve">BOTINA DE COURO COM ELASTICO   SOLADO PNEU   N 35 </t>
    </r>
    <r>
      <rPr>
        <sz val="9"/>
        <color rgb="FF000000"/>
        <rFont val="Arial"/>
        <family val="2"/>
      </rPr>
      <t>Sem bico de aço: Confeccionado em couro vacum curtido ao cromo: Fechamento em elástico Palmilha de montagem em não tecido fixada pelo sistema strobel Resistente à absorção de ENERGIA</t>
    </r>
  </si>
  <si>
    <r>
      <t xml:space="preserve">BOTINA DE COURO COM ELASTICO   SOLADO PNEU   N 36 </t>
    </r>
    <r>
      <rPr>
        <sz val="9"/>
        <color rgb="FF000000"/>
        <rFont val="Arial"/>
        <family val="2"/>
      </rPr>
      <t>Sem bico de aço: Confeccionado em couro vacum curtido ao cromo: Fechamento em elástico Palmilha de montagem em não tecido fixada pelo sistema strobel Resistente à absorção de ENERGIA</t>
    </r>
  </si>
  <si>
    <r>
      <t xml:space="preserve">BOTINA DE COURO COM ELASTICO   SOLADO PNEU   N 38 </t>
    </r>
    <r>
      <rPr>
        <sz val="9"/>
        <color rgb="FF000000"/>
        <rFont val="Arial"/>
        <family val="2"/>
      </rPr>
      <t>Sem bico de aço: Confeccionado em couro vacum curtido ao cromo: Fechamento em elástico Palmilha de montagem em não tecido fixada pelo sistema strobel Resistente à absorção de ENERGIA</t>
    </r>
  </si>
  <si>
    <r>
      <t xml:space="preserve">BOTINA DE COURO COM ELASTICO   SOLADO PNEU   N 39 </t>
    </r>
    <r>
      <rPr>
        <sz val="9"/>
        <color rgb="FF000000"/>
        <rFont val="Arial"/>
        <family val="2"/>
      </rPr>
      <t>Sem bico de aço: Confeccionado em couro vacum curtido ao cromo: Fechamento em elástico Palmilha de montagem em não tecido fixada pelo sistema strobel Resistente à absorção de ENERGIA</t>
    </r>
  </si>
  <si>
    <r>
      <t xml:space="preserve">BOTINA DE COURO COM ELASTICO   SOLADO PNEU   N 40 </t>
    </r>
    <r>
      <rPr>
        <sz val="9"/>
        <color rgb="FF000000"/>
        <rFont val="Arial"/>
        <family val="2"/>
      </rPr>
      <t>Sem bico de aço: Confeccionado em couro vacum curtido ao cromo: Fechamento em elástico Palmilha de montagem em não tecido fixada pelo sistema strobel Resistente à absorção de ENERGIA</t>
    </r>
  </si>
  <si>
    <r>
      <t xml:space="preserve">BOTINA DE COURO COM ELASTICO   SOLADO PNEU   N 41 </t>
    </r>
    <r>
      <rPr>
        <sz val="9"/>
        <color rgb="FF000000"/>
        <rFont val="Arial"/>
        <family val="2"/>
      </rPr>
      <t>Sem bico de aço: Confeccionado em couro vacum curtido ao cromo: Fechamento em elástico Palmilha de montagem em não tecido fixada pelo sistema strobel Resistente à absorção de ENERGIA</t>
    </r>
  </si>
  <si>
    <r>
      <t xml:space="preserve">BOTINA DE COURO COM ELASTICO   SOLADO PNEU   N 42 </t>
    </r>
    <r>
      <rPr>
        <sz val="9"/>
        <color rgb="FF000000"/>
        <rFont val="Arial"/>
        <family val="2"/>
      </rPr>
      <t>Sem bico de aço: Confeccionado em couro vacum curtido ao cromo: Fechamento em elástico Palmilha de montagem em não tecido fixada pelo sistema strobel Resistente à absorção de ENERGIA</t>
    </r>
  </si>
  <si>
    <r>
      <t xml:space="preserve">BOTINA DE COURO COM ELASTICO   SOLADO PNEU   N 43 </t>
    </r>
    <r>
      <rPr>
        <sz val="9"/>
        <color rgb="FF000000"/>
        <rFont val="Arial"/>
        <family val="2"/>
      </rPr>
      <t>Sem bico de aço: Confeccionado em couro vacum curtido ao cromo: Fechamento em elástico Palmilha de montagem em não tecido fixada pelo sistema strobel Resistente à absorção de ENERGIA</t>
    </r>
  </si>
  <si>
    <r>
      <t xml:space="preserve">BOTINA DE COURO COM ELASTICO   SOLADO PNEU   N 44 </t>
    </r>
    <r>
      <rPr>
        <sz val="9"/>
        <color rgb="FF000000"/>
        <rFont val="Arial"/>
        <family val="2"/>
      </rPr>
      <t>Sem bico de aço: Confeccionado em couro vacum curtido ao cromo: Fechamento em elástico Palmilha de montagem em não tecido fixada pelo sistema strobel Resistente à absorção de ENERGIA</t>
    </r>
  </si>
  <si>
    <r>
      <t>OCULOS DE PROTECAO MODELO AMPLA VISAO PANDA COR AMARELO</t>
    </r>
    <r>
      <rPr>
        <sz val="9"/>
        <color theme="1"/>
        <rFont val="Arial"/>
        <family val="2"/>
      </rPr>
      <t xml:space="preserve"> </t>
    </r>
    <r>
      <rPr>
        <sz val="9"/>
        <color rgb="FF000000"/>
        <rFont val="Arial"/>
        <family val="2"/>
      </rPr>
      <t>modelo ampla visão panda indicados para proteção dos olhos contra impactos de partículas volantes e contra raios UVA e UVB</t>
    </r>
  </si>
  <si>
    <r>
      <t>PROTETOR AUDITIVO, DO TIPO CONCHA</t>
    </r>
    <r>
      <rPr>
        <sz val="9"/>
        <color rgb="FF000000"/>
        <rFont val="Arial"/>
        <family val="2"/>
      </rPr>
      <t>, constituído por duas conchas em plásticos, apresentando almofadas de espuma em suas laterais e em seu interior, possui uma haste em plástico rígido almofadado e metal que mantém as conchas firmemente seladas contra a região das orelhas do usuário e que sustenta as conchas.</t>
    </r>
  </si>
  <si>
    <r>
      <t xml:space="preserve">AGUA MINERALCOPO DE  200ML - </t>
    </r>
    <r>
      <rPr>
        <sz val="9"/>
        <color theme="1"/>
        <rFont val="Arial"/>
        <family val="2"/>
      </rPr>
      <t xml:space="preserve">Caixa com 48 unidades de 200ml </t>
    </r>
  </si>
  <si>
    <r>
      <t>AMEIXA EM CALDA 850G</t>
    </r>
    <r>
      <rPr>
        <sz val="9"/>
        <color theme="1"/>
        <rFont val="Arial"/>
        <family val="2"/>
      </rPr>
      <t xml:space="preserve"> - ingredientes: Ameixas pretas, água, açúcar e acidulante ácido cítrico. Sem Glúten, LATA com marca do fabricante, data de fabricação, prazo de validade, peso líquido aprox. 850g peso drenado aprox. 850g.</t>
    </r>
  </si>
  <si>
    <r>
      <t>ARROZ TIPO 1 AGULINHA -  PCT C/ 5 KG</t>
    </r>
    <r>
      <rPr>
        <sz val="9"/>
        <color theme="1"/>
        <rFont val="Arial"/>
        <family val="2"/>
      </rPr>
      <t xml:space="preserve"> - Arroz agulhinha, beneficiado, longo fino, tipo 1, polido à água, sem impurezas, 100% natural, não precisa escolher nem lavar. Com rendimento após o cozimento de no mínimo 2,5 vezes do peso antes da cocção. Deve apresentar coloração branca, grãos íntegros e soltos após o cozimento, isentos de insetos, parasitos e larvas. Embalagem plástica, transparente, atóxica, de 5 kg. O produto deverá apresentar validade mínima de 06 (seis) meses a partir da data de entrega na unidade requisitante.</t>
    </r>
  </si>
  <si>
    <r>
      <t>BALAS DOCE MASTIGÁVEIS SABORES 600G</t>
    </r>
    <r>
      <rPr>
        <sz val="9"/>
        <color theme="1"/>
        <rFont val="Arial"/>
        <family val="2"/>
      </rPr>
      <t xml:space="preserve"> - Sabores e Cores Artificialmente mais idêntico ao natural. Sabores Sortidas Embalagem, de 600gramas</t>
    </r>
  </si>
  <si>
    <r>
      <t>BATATA PALHA PACOTE DE 1 KILO</t>
    </r>
    <r>
      <rPr>
        <sz val="9"/>
        <color theme="1"/>
        <rFont val="Arial"/>
        <family val="2"/>
      </rPr>
      <t xml:space="preserve"> Fina, sequinha e crocante produto obtido a partir do processamento da batata descascada, ralado tipo palha, integra e frita em óleo vegetal isento de ácidos graxos trans., a batata deve ser obtida processada, embalada armazenada e conservada em condições que não produzam ou agreguem substâncias físicas, químicas ou biológicas que coloquem em risco a saúde do consumidor. Ausência de sujidades, parasitas e larvas. Embalagem primaria: firme composto de polietileno, poliéster e alumínio ou similar, hermeticamente fechado com capacidade para 1KG. Transporte e armazenamento, devidamente lacradas. O produto deve ser incertos de corantes</t>
    </r>
  </si>
  <si>
    <r>
      <t>BISCOITO ÁGUA E SAL 400 G</t>
    </r>
    <r>
      <rPr>
        <sz val="9"/>
        <color theme="1"/>
        <rFont val="Arial"/>
        <family val="2"/>
      </rPr>
      <t xml:space="preserve"> - Farinha de trigo enriquecida com ferro e ácido fólico (vitb9), gordura vegetal hidrogenada, extrato de malte, açúcar invertido, fécula de mandioca, fermento biológico, sal fermento químicos (ácido lático e bicarbonato de sódio), emulsificante lecitina de soja e corante natural. Contem glúten -Pacote 400 gramas 1ª primeira qualidade, vitaminado, inteiros e firmes, não devem apresentar cor esverdeada c/ pontos brancos e cinza (mofo) ou perfurações de carunchos e outros insetos, acondicionado em embalagem original de fábrica, confeccionado em papel ou polipropileno, contendo externamente Especificação do produto, informações do fabricante, data de fabricação e prazo de validade. O produto deverá ter registro no Ministério da Agricultura e/ou Ministério da Saúde.</t>
    </r>
  </si>
  <si>
    <r>
      <t>CAFÉ INSTANTÂNEO 100GR</t>
    </r>
    <r>
      <rPr>
        <sz val="9"/>
        <color theme="1"/>
        <rFont val="Arial"/>
        <family val="2"/>
      </rPr>
      <t xml:space="preserve"> Embalagem 100 Gramas - 100% café puro grãos de primeira qualidade. Não Contém Glúten.</t>
    </r>
  </si>
  <si>
    <r>
      <t>CANJICA DE MILHO AMARELA -  PCT 500G</t>
    </r>
    <r>
      <rPr>
        <sz val="9"/>
        <color theme="1"/>
        <rFont val="Arial"/>
        <family val="2"/>
      </rPr>
      <t xml:space="preserve"> -Canjica de milho amarelo, tipo um, contendo 80% de grãos inteiros, preparadas com matérias primas sãs, limpas, isentas de matérias terrosas, parasitos e de detritos animais ou vegetais com no máximo de 15% de umidade. Embalada em plástico atóxico contendo 500g. O produto deverá apresentar validade mínima de 06 (seis) meses a partir da data de entrega na unidade requisitante</t>
    </r>
  </si>
  <si>
    <r>
      <t>CHÁ MATE TOSTADO SACHE 200G</t>
    </r>
    <r>
      <rPr>
        <sz val="9"/>
        <color theme="1"/>
        <rFont val="Arial"/>
        <family val="2"/>
      </rPr>
      <t xml:space="preserve"> - com 25 sachês, sabor natural,100% puro, tipo exportação, em embalagem primária de 200 gramas, com validade de 1 ano a partir da data de entrega</t>
    </r>
  </si>
  <si>
    <r>
      <t>COLORAU EM PÓ 1KG</t>
    </r>
    <r>
      <rPr>
        <sz val="9"/>
        <color theme="1"/>
        <rFont val="Arial"/>
        <family val="2"/>
      </rPr>
      <t xml:space="preserve"> - Embalagem de 01 kg -1ª qualidade, a base de urucum, acondicionado em embalagem original de fábrica, contendo externamente especificação do produto, informações do fabricante, data de fabricação e prazo de validade. O produto deverá ter registro no Ministério da Agricultura e/ou Ministério da Saúde.</t>
    </r>
  </si>
  <si>
    <r>
      <t xml:space="preserve">CORANTES ORGÂNICOS 10ML- </t>
    </r>
    <r>
      <rPr>
        <sz val="9"/>
        <color theme="1"/>
        <rFont val="Arial"/>
        <family val="2"/>
      </rPr>
      <t>Corantes orgânicos, Álcool etílico neutro. Cores em Linha: Amarelo gema, Amarelo, Laranja, Vermelho, Vermelho Bordô, Marrom, Azul, Verde, Rosa, Caramelo, Preto, Azul Turquesa, Marfim, Pink, Roxo, Salmão, Verde Limão, Verde Mar, Verde Oliva e Violeta. Embalagem 10ml</t>
    </r>
  </si>
  <si>
    <r>
      <t>CREME DE LEITE 200 G</t>
    </r>
    <r>
      <rPr>
        <sz val="9"/>
        <color theme="1"/>
        <rFont val="Arial"/>
        <family val="2"/>
      </rPr>
      <t xml:space="preserve"> -Caixa de creme de leite elaborado com gordura Láctea, contendo 25% a 30% de gordura, fabricado a partir de matéria prima selecionada, validade mínima de 3 meses e embalagem tetra Pack (caixinha) com peso líquido de 200g. O produto deverá apresentar validade mínima de 06 (seis) meses a partir da data de entrega na unidade requisitante</t>
    </r>
  </si>
  <si>
    <r>
      <t>FERMENTO BIOLÓGICO SECO, INSTANTÂNEO</t>
    </r>
    <r>
      <rPr>
        <sz val="9"/>
        <color theme="1"/>
        <rFont val="Arial"/>
        <family val="2"/>
      </rPr>
      <t xml:space="preserve">, (Saccharomyces cerevisiae meyen) emulsificante monoestearato de sorbitana, validade de no mínimo 12 meses. Peso de 10g. Contém glúten. </t>
    </r>
  </si>
  <si>
    <r>
      <t>GORDURA HIDROGENADA 500G</t>
    </r>
    <r>
      <rPr>
        <sz val="9"/>
        <color theme="1"/>
        <rFont val="Arial"/>
        <family val="2"/>
      </rPr>
      <t>, embalagem lacrada com identificação do produto, marca do fabricante, prazo de validade e peso líquido, de acordo com a resolução 12/78 CNNPA, com registro no Ministério da Agricultura ou Ministério da Saúde</t>
    </r>
  </si>
  <si>
    <t>F. Criança</t>
  </si>
  <si>
    <t>valor total</t>
  </si>
  <si>
    <t>QUANT.</t>
  </si>
  <si>
    <t>    10         </t>
  </si>
  <si>
    <t>    11         </t>
  </si>
  <si>
    <t>    12         </t>
  </si>
  <si>
    <t>    13         </t>
  </si>
  <si>
    <t>    14         </t>
  </si>
  <si>
    <t>    15         </t>
  </si>
  <si>
    <t>    16         </t>
  </si>
  <si>
    <t>    17         </t>
  </si>
  <si>
    <t>    18         </t>
  </si>
  <si>
    <t>    19         </t>
  </si>
  <si>
    <t>    20         </t>
  </si>
  <si>
    <t>    21         </t>
  </si>
  <si>
    <t>    22         </t>
  </si>
  <si>
    <t>    23         </t>
  </si>
  <si>
    <t>    24         </t>
  </si>
  <si>
    <t>    25         </t>
  </si>
  <si>
    <t>    26         </t>
  </si>
  <si>
    <t>    27         </t>
  </si>
  <si>
    <t>    28         </t>
  </si>
  <si>
    <t>    29         </t>
  </si>
  <si>
    <t>    30         </t>
  </si>
  <si>
    <t>    31         </t>
  </si>
  <si>
    <t>    32         </t>
  </si>
  <si>
    <t>    33         </t>
  </si>
  <si>
    <t>    34         </t>
  </si>
  <si>
    <t>    35         </t>
  </si>
  <si>
    <t>    36         </t>
  </si>
  <si>
    <t>    37         </t>
  </si>
  <si>
    <t>    38         </t>
  </si>
  <si>
    <t>    39         </t>
  </si>
  <si>
    <t>    40         </t>
  </si>
  <si>
    <t>    41         </t>
  </si>
  <si>
    <t>    42         </t>
  </si>
  <si>
    <t>    43         </t>
  </si>
  <si>
    <t>    44         </t>
  </si>
  <si>
    <t>    45         </t>
  </si>
  <si>
    <t>    46         </t>
  </si>
  <si>
    <t>    47         </t>
  </si>
  <si>
    <t>    48         </t>
  </si>
  <si>
    <t>    49         </t>
  </si>
  <si>
    <t>   13         </t>
  </si>
  <si>
    <t>   14         </t>
  </si>
  <si>
    <t>   15         </t>
  </si>
  <si>
    <t>   16         </t>
  </si>
  <si>
    <t>   18         </t>
  </si>
  <si>
    <t>   19         </t>
  </si>
  <si>
    <t>   20         </t>
  </si>
  <si>
    <t>   21         </t>
  </si>
  <si>
    <t>   22         </t>
  </si>
  <si>
    <t>   23         </t>
  </si>
  <si>
    <t>   24         </t>
  </si>
  <si>
    <t>   25         </t>
  </si>
  <si>
    <t>   26         </t>
  </si>
  <si>
    <t>   27         </t>
  </si>
  <si>
    <t>   28         </t>
  </si>
  <si>
    <t>   29         </t>
  </si>
  <si>
    <t>   30         </t>
  </si>
  <si>
    <r>
      <t>LOCAÇÃO DE BANHEIROS QUIMICOS (Cabine/Dia)</t>
    </r>
    <r>
      <rPr>
        <sz val="9"/>
        <color rgb="FF000000"/>
        <rFont val="Arial"/>
        <family val="2"/>
      </rPr>
      <t>. Banheiros Químicos: Os banheiros de modelo standard deverão ser fabricados em polietileno de alta densidade, resistente e totalmente lavável, compostos de caixa de dejetos com assento, teto translúcido, inclinado, com cavaletes para impedir a entrada da chuva, suporte de papel higiênico, ponto de luz no teto, trava interna, porta com 180º de abertura, com mola interna de alta resistência que a mantenha fechada; piso antiderrapante, espaço interno mínimo de 2,4 metros cúbicos, identificação (masculino/ feminino/deficiente físico e livre/ocupado, ponto de ventilação, além de pessoal necessário a execução (manutenção e limpeza) deste serviço com reposição de peças eventualmente danificadas durante todo o evento. Masculino e Feminino: a porta de entrada deverá ter largura mínima de 50 cm e abertura de 180 graus.</t>
    </r>
  </si>
  <si>
    <r>
      <t xml:space="preserve">LOCAÇÃO DE BANHEIROS QUIMICOS PNE (cabine/Dia) </t>
    </r>
    <r>
      <rPr>
        <sz val="9"/>
        <color rgb="FF000000"/>
        <rFont val="Arial"/>
        <family val="2"/>
      </rPr>
      <t>Deficiente: ser adaptado para portadores de necessidades especiais: conter barras laterais e apoio e piso rebaixado ou rampa de acesso; possuir piso com área total (largura multiplicada pelo comprimento), incluída a área ocupada pelo tanque de contenção, de no mínimo 2,25 m2; a porta de entrada deverá ter largura mínima de 80 cm e abertura de 180 graus.</t>
    </r>
  </si>
  <si>
    <t>código</t>
  </si>
  <si>
    <t xml:space="preserve">    30        </t>
  </si>
  <si>
    <r>
      <t>AGULHA   25 X 07   CAIXA C/  100 UNIDADES</t>
    </r>
    <r>
      <rPr>
        <sz val="9"/>
        <color rgb="FF000000"/>
        <rFont val="Arial"/>
        <family val="2"/>
      </rPr>
      <t>.AGULHA 25 X 0,70 (22G X 1") CAIXA COM 100 UNIDADES. VALIDADE 24 MESES A PARTIR DA DATA DA AQUISIÇÃO DA NOTA FISCAL DO CERTAME.</t>
    </r>
  </si>
  <si>
    <r>
      <t xml:space="preserve">SERINGA DE 20 ML C/ BICO LUER-SHIP SEM AGULHA </t>
    </r>
    <r>
      <rPr>
        <sz val="9"/>
        <color rgb="FF000000"/>
        <rFont val="Arial"/>
        <family val="2"/>
      </rPr>
      <t>VALIDADE 24 MESES.</t>
    </r>
  </si>
  <si>
    <r>
      <t>SERINGA DE 3 ML C/ BICO LUER-LOCK (ROSCA DUPLA) SEM AGULHA</t>
    </r>
    <r>
      <rPr>
        <sz val="9"/>
        <color rgb="FF000000"/>
        <rFont val="Arial"/>
        <family val="2"/>
      </rPr>
      <t>, VALIDADE 24 MESES.</t>
    </r>
  </si>
  <si>
    <r>
      <t>SERINGA DE 5 ML C/ BICO LUER-LOCK ( ROSCA DUPLA ) SEM AGULHA.</t>
    </r>
    <r>
      <rPr>
        <sz val="9"/>
        <color rgb="FF000000"/>
        <rFont val="Arial"/>
        <family val="2"/>
      </rPr>
      <t xml:space="preserve"> VALIDADE 24 MESES.</t>
    </r>
  </si>
  <si>
    <r>
      <t>EQUIPO MACRO GOTAS P SOLUÇÕES PARENTERAIS COM INJETOR LATERAL.</t>
    </r>
    <r>
      <rPr>
        <sz val="9"/>
        <color theme="1"/>
        <rFont val="Arial"/>
        <family val="2"/>
      </rPr>
      <t xml:space="preserve"> </t>
    </r>
  </si>
  <si>
    <r>
      <t>SERINGA DE 3 ML C/ BICO LUER-LOCK (ROSCA DUPLA) SEM AGULHA</t>
    </r>
    <r>
      <rPr>
        <sz val="9"/>
        <color rgb="FF000000"/>
        <rFont val="Arial"/>
        <family val="2"/>
      </rPr>
      <t>, VALIDADE 24 MESES</t>
    </r>
    <r>
      <rPr>
        <b/>
        <sz val="9"/>
        <color rgb="FF000000"/>
        <rFont val="Arial"/>
        <family val="2"/>
      </rPr>
      <t>.</t>
    </r>
  </si>
  <si>
    <r>
      <t xml:space="preserve">ALICATE AMPERIMETRO DIGITAL - </t>
    </r>
    <r>
      <rPr>
        <sz val="10"/>
        <color rgb="FF2F5496"/>
        <rFont val="Arial"/>
        <family val="2"/>
      </rPr>
      <t xml:space="preserve"> </t>
    </r>
    <r>
      <rPr>
        <sz val="10"/>
        <color rgb="FF000000"/>
        <rFont val="Arial"/>
        <family val="2"/>
      </rPr>
      <t>Alicate Amperímetro Digital 3 1/2 Corrente mínimas de AC 1000A Tensão AC 750V  Possuir a função Peak Hold, onde exibe o valor de pico no modo de medida de corrente, com a facilidade de um alicate amperímetro.Precisão é dada como ± (% leitura + número de dígitos) ou especificado de outra maneira, a 23°C ±5°C e umidade relativa &lt; 80%. Especificação válida para 10% a 100% da faixa medida. Ciclo de calibração mínimo de 1 ano.</t>
    </r>
  </si>
  <si>
    <r>
      <t>ALICATE REBITADOR</t>
    </r>
    <r>
      <rPr>
        <sz val="10"/>
        <color rgb="FF2F5496"/>
        <rFont val="Arial"/>
        <family val="2"/>
      </rPr>
      <t xml:space="preserve"> - </t>
    </r>
    <r>
      <rPr>
        <sz val="10"/>
        <color rgb="FF000000"/>
        <rFont val="Arial"/>
        <family val="2"/>
      </rPr>
      <t>Bocal estendido; Possui tratamento térmico; Com chave inclusa na alça; O cabo com mola ejeta a haste do rebite; Estrutura em aço reforçado; Contém 04 pontas e chave de aperto.</t>
    </r>
  </si>
  <si>
    <r>
      <t>ARAME LISO OVALADO ROLO DE 1.000 METROS</t>
    </r>
    <r>
      <rPr>
        <sz val="10"/>
        <color rgb="FF2F5496"/>
        <rFont val="Arial"/>
        <family val="2"/>
      </rPr>
      <t xml:space="preserve"> </t>
    </r>
    <r>
      <rPr>
        <sz val="10"/>
        <color rgb="FF000000"/>
        <rFont val="Arial"/>
        <family val="2"/>
      </rPr>
      <t>diâmetro do fio 2,70x2,20 mm carga mínima de ruptura 700kgf</t>
    </r>
  </si>
  <si>
    <r>
      <t>CADEADO SEGREDO   25 MM</t>
    </r>
    <r>
      <rPr>
        <sz val="10"/>
        <color rgb="FF2F5496"/>
        <rFont val="Arial"/>
        <family val="2"/>
      </rPr>
      <t xml:space="preserve"> - </t>
    </r>
    <r>
      <rPr>
        <sz val="10"/>
        <color rgb="FF000000"/>
        <rFont val="Arial"/>
        <family val="2"/>
      </rPr>
      <t>MACIÇO, HASTE DE AÇO TEMPERADO E CROMADO, ACOMPANHA 02 CHAVES REMOIVEIS</t>
    </r>
  </si>
  <si>
    <r>
      <t>CADEADO SEGREDO 40 MM</t>
    </r>
    <r>
      <rPr>
        <sz val="10"/>
        <color rgb="FF2F5496"/>
        <rFont val="Arial"/>
        <family val="2"/>
      </rPr>
      <t xml:space="preserve"> - </t>
    </r>
    <r>
      <rPr>
        <sz val="10"/>
        <color rgb="FF000000"/>
        <rFont val="Arial"/>
        <family val="2"/>
      </rPr>
      <t>MACIÇO, HASTE DE AÇO TEMPERADO E CROMADO, ACOMPANHA 02 CHAVES REMOIVEIS</t>
    </r>
  </si>
  <si>
    <r>
      <t>CHAPA LISA ¾</t>
    </r>
    <r>
      <rPr>
        <sz val="10"/>
        <color rgb="FF2F5496"/>
        <rFont val="Arial"/>
        <family val="2"/>
      </rPr>
      <t xml:space="preserve"> </t>
    </r>
    <r>
      <rPr>
        <sz val="10"/>
        <color rgb="FF000000"/>
        <rFont val="Arial"/>
        <family val="2"/>
      </rPr>
      <t>Chapa de alumínio lisa Espessura em polegada: 3/4” Espessura em milímetros: 19,05mm Espessura em centímetros: 1,9cm</t>
    </r>
  </si>
  <si>
    <r>
      <t>CHAPA LISA 14</t>
    </r>
    <r>
      <rPr>
        <sz val="10"/>
        <color rgb="FF2F5496"/>
        <rFont val="Arial"/>
        <family val="2"/>
      </rPr>
      <t xml:space="preserve"> - </t>
    </r>
    <r>
      <rPr>
        <sz val="10"/>
        <color rgb="FF000000"/>
        <rFont val="Arial"/>
        <family val="2"/>
      </rPr>
      <t>Chapa de Ferro Lisa Aço Carbono 1020 Galvanizado Espessura: 2,0 mm Largura: 1200 mm comprimento: 3000 mm Peso: 13,6 kg/m</t>
    </r>
  </si>
  <si>
    <r>
      <t>CHAPA LISA 16</t>
    </r>
    <r>
      <rPr>
        <sz val="10"/>
        <color rgb="FF2F5496"/>
        <rFont val="Arial"/>
        <family val="2"/>
      </rPr>
      <t xml:space="preserve"> - </t>
    </r>
    <r>
      <rPr>
        <sz val="10"/>
        <color rgb="FF000000"/>
        <rFont val="Arial"/>
        <family val="2"/>
      </rPr>
      <t>Chapa de Ferro Lisa Aço Carbono 1020 Galvanizado Espessura: 0,60mm Largura: 1200 mm Comprimento: 3000 mm Peso: 12,5 kg/m²</t>
    </r>
  </si>
  <si>
    <r>
      <t>CHAPA LISA 18</t>
    </r>
    <r>
      <rPr>
        <sz val="10"/>
        <color rgb="FF2F5496"/>
        <rFont val="Arial"/>
        <family val="2"/>
      </rPr>
      <t xml:space="preserve"> </t>
    </r>
    <r>
      <rPr>
        <sz val="10"/>
        <color rgb="FF000000"/>
        <rFont val="Arial"/>
        <family val="2"/>
      </rPr>
      <t>Chapa de Ferro Lisa Aço Carbono 1020 Galvanizado Espessura: 1,11 mm Largura: 1200 mm Comprimento: 2500 mm e 3000 mm Peso: 9,0 kg/m</t>
    </r>
  </si>
  <si>
    <r>
      <t>COLHER DE PEDREIRO 9 POLEGADAS</t>
    </r>
    <r>
      <rPr>
        <sz val="10"/>
        <color rgb="FF2F5496"/>
        <rFont val="Arial"/>
        <family val="2"/>
      </rPr>
      <t xml:space="preserve"> - F</t>
    </r>
    <r>
      <rPr>
        <sz val="10"/>
        <color rgb="FF000000"/>
        <rFont val="Arial"/>
        <family val="2"/>
      </rPr>
      <t>abricada em aço carbono especial de alta qualidade. Curvatura especial da alça evita fadiga e proporciona maior conforto no manuseio</t>
    </r>
  </si>
  <si>
    <r>
      <t>CUMEEIRA PARA TELHA PAULISTINHA</t>
    </r>
    <r>
      <rPr>
        <sz val="10"/>
        <color rgb="FF2F5496"/>
        <rFont val="Arial"/>
        <family val="2"/>
      </rPr>
      <t xml:space="preserve"> - </t>
    </r>
    <r>
      <rPr>
        <sz val="10"/>
        <color rgb="FF000000"/>
        <rFont val="Arial"/>
        <family val="2"/>
      </rPr>
      <t xml:space="preserve">Produto: Cumeeira Cerâmica Modelo: Paulistinha Tipo de material: Cerâmica </t>
    </r>
    <r>
      <rPr>
        <sz val="10"/>
        <color rgb="FF2F5496"/>
        <rFont val="Arial"/>
        <family val="2"/>
      </rPr>
      <t xml:space="preserve"> </t>
    </r>
    <r>
      <rPr>
        <sz val="10"/>
        <color rgb="FF000000"/>
        <rFont val="Arial"/>
        <family val="2"/>
      </rPr>
      <t>Quantidade de telha por metro linear: 3 unidades Largura: 16 cm total / 13cm útil Comprimento: 46 cm Peso do produto: 2 kg</t>
    </r>
  </si>
  <si>
    <r>
      <t>DISCO DE CORTE P/FERRO 4” ½</t>
    </r>
    <r>
      <rPr>
        <sz val="10"/>
        <color rgb="FF2F5496"/>
        <rFont val="Arial"/>
        <family val="2"/>
      </rPr>
      <t xml:space="preserve"> </t>
    </r>
    <r>
      <rPr>
        <sz val="10"/>
        <color rgb="FF000000"/>
        <rFont val="Arial"/>
        <family val="2"/>
      </rPr>
      <t xml:space="preserve">- Especificações Técnicas: :: Material: Metal Inox:: Diâmetro115 Pol.:: Furo: 22,23mm :: Espessura:1,6mm compatível com a máquina  MAKITA </t>
    </r>
  </si>
  <si>
    <r>
      <t>ESTOPAS PARA LIMPEZA OFICINA</t>
    </r>
    <r>
      <rPr>
        <sz val="10"/>
        <color rgb="FF2F5496"/>
        <rFont val="Arial"/>
        <family val="2"/>
      </rPr>
      <t xml:space="preserve"> - </t>
    </r>
    <r>
      <rPr>
        <sz val="10"/>
        <color rgb="FF000000"/>
        <rFont val="Arial"/>
        <family val="2"/>
      </rPr>
      <t>PACOTES DE 200G 100% Algodão, Branca de Primeira</t>
    </r>
  </si>
  <si>
    <r>
      <t>FERRO REDONDO 3/8</t>
    </r>
    <r>
      <rPr>
        <sz val="10"/>
        <color rgb="FF3D4445"/>
        <rFont val="Arial"/>
        <family val="2"/>
      </rPr>
      <t xml:space="preserve"> (6MTS)</t>
    </r>
  </si>
  <si>
    <r>
      <t>GONZO 1 ¼</t>
    </r>
    <r>
      <rPr>
        <sz val="10"/>
        <color rgb="FF2F5496"/>
        <rFont val="Arial"/>
        <family val="2"/>
      </rPr>
      <t xml:space="preserve"> </t>
    </r>
    <r>
      <rPr>
        <sz val="10"/>
        <color rgb="FF000000"/>
        <rFont val="Arial"/>
        <family val="2"/>
      </rPr>
      <t>Dobradiças de Aço Inox 304 de 1/4" Tamanho: Diamento: 6,4mm Comprimento: 30mm</t>
    </r>
  </si>
  <si>
    <r>
      <t>LONA PRETA 6X6</t>
    </r>
    <r>
      <rPr>
        <sz val="10"/>
        <color rgb="FF2F5496"/>
        <rFont val="Arial"/>
        <family val="2"/>
      </rPr>
      <t xml:space="preserve"> </t>
    </r>
    <r>
      <rPr>
        <sz val="10"/>
        <color rgb="FF000000"/>
        <rFont val="Arial"/>
        <family val="2"/>
      </rPr>
      <t>Confeccionada em polietileno, impermeável, acabamento com ilhós Espessura: 200 micras</t>
    </r>
  </si>
  <si>
    <r>
      <t>MAÇANETA Para PORTA</t>
    </r>
    <r>
      <rPr>
        <sz val="10"/>
        <color rgb="FF2F5496"/>
        <rFont val="Arial"/>
        <family val="2"/>
      </rPr>
      <t xml:space="preserve"> - </t>
    </r>
    <r>
      <rPr>
        <sz val="10"/>
        <color rgb="FF000000"/>
        <rFont val="Arial"/>
        <family val="2"/>
      </rPr>
      <t>Maçaneta simples, resistente. Adaptável em qualquer tipo de fechadura. Maçaneta indicada para fechaduras em portas de madeira ou ferro.</t>
    </r>
  </si>
  <si>
    <r>
      <t>PARAFUSO PARA TELHAS</t>
    </r>
    <r>
      <rPr>
        <sz val="10"/>
        <color rgb="FF2F5496"/>
        <rFont val="Arial"/>
        <family val="2"/>
      </rPr>
      <t xml:space="preserve"> </t>
    </r>
    <r>
      <rPr>
        <sz val="10"/>
        <color rgb="FF000000"/>
        <rFont val="Arial"/>
        <family val="2"/>
      </rPr>
      <t>Completo 5/16x110mm Acompanha kit arruela borracha e arruela de metal, ideal para telhas de fibrocimento</t>
    </r>
  </si>
  <si>
    <r>
      <t>PIA DE BANHEIRO COM COLUNA</t>
    </r>
    <r>
      <rPr>
        <sz val="10"/>
        <color theme="1"/>
        <rFont val="Arial"/>
        <family val="2"/>
      </rPr>
      <t xml:space="preserve"> - Produto Lavatório com Coluna de Chão Tipo com Coluna Formato Oval Altura 80 cm Largura 46 cm Profundidade 35 cm Dimensão 80x46x35 cm Material Cerâmica Tipo de Material Porcelana Quantidade de Furos para Aplicar Torneira 3 furo(s) Cor Branco Tonalidade Branco Acompanha Válvula Não Tipo de Fixação O produto possui 2 pontos de fixação. Peso do Produto 8 Kg Garantia do Fabricante 120 meses</t>
    </r>
  </si>
  <si>
    <r>
      <t>ROLDANA PARA PORTÃO 3 POL. TIPO V AÇO POLIDO</t>
    </r>
    <r>
      <rPr>
        <sz val="10"/>
        <color rgb="FF2F5496"/>
        <rFont val="Arial"/>
        <family val="2"/>
      </rPr>
      <t xml:space="preserve"> - </t>
    </r>
    <r>
      <rPr>
        <sz val="10"/>
        <color rgb="FF000000"/>
        <rFont val="Arial"/>
        <family val="2"/>
      </rPr>
      <t>Material da roldana: Aço | Acabamento da roldana para portão: Polido | Diâmetro da roldana para portão: 3 pol | largura da roldana para portão: 19 mm | Tipo da roldana para portão: Sem caixa com parafuso e rolamento | Perfil da roldana para portão: Tipo pol V pol | Capacidade de carga por roldana: 225,0 kg</t>
    </r>
  </si>
  <si>
    <r>
      <t>SERRA MÁRMORE 1300W</t>
    </r>
    <r>
      <rPr>
        <sz val="10"/>
        <color rgb="FF2F5496"/>
        <rFont val="Arial"/>
        <family val="2"/>
      </rPr>
      <t xml:space="preserve"> </t>
    </r>
    <r>
      <rPr>
        <sz val="10"/>
        <color rgb="FF000000"/>
        <rFont val="Arial"/>
        <family val="2"/>
      </rPr>
      <t xml:space="preserve">Motor de alta potência projetada para corte pesado Estilo 127v Voltagem 110 Velocidade 13000 rpm Potência em watts 1100 Peso 2.95 kg Comprimento 26,4 centímetros Largura 21 centímetros Altura 19,5 centímetros </t>
    </r>
  </si>
  <si>
    <r>
      <t>TRENA EMBORRACHADA   3 0 M</t>
    </r>
    <r>
      <rPr>
        <sz val="10"/>
        <color rgb="FF2F5496"/>
        <rFont val="Arial"/>
        <family val="2"/>
      </rPr>
      <t xml:space="preserve"> - </t>
    </r>
    <r>
      <rPr>
        <sz val="10"/>
        <color rgb="FF000000"/>
        <rFont val="Arial"/>
        <family val="2"/>
      </rPr>
      <t>Trena profissional com caixa plástica emborrachada para maior durabilidade e ergonomia. Comprimento 3 metros. Largura da fita 5/8</t>
    </r>
  </si>
  <si>
    <r>
      <t>TRENA SIMPLES 5,0M COM FITA DE AÇO E BOTÃO DE TRAVA -</t>
    </r>
    <r>
      <rPr>
        <sz val="10"/>
        <color rgb="FF2F5496"/>
        <rFont val="Arial"/>
        <family val="2"/>
      </rPr>
      <t xml:space="preserve"> </t>
    </r>
    <r>
      <rPr>
        <sz val="10"/>
        <color rgb="FF0D0D0D"/>
        <rFont val="Arial"/>
        <family val="2"/>
      </rPr>
      <t>Fita em aço com pintura antirreflexo e comprimento de 5m x 19mm de largura. Graduação em milímetros e polegadas. Classe II de precisão. Caixa em ABS de alta resistência. Botão de trava que facilita a medição e proporciona melhor controle no retrocesso da fita</t>
    </r>
  </si>
  <si>
    <r>
      <t>VIGA G 100 NA CHAPA ¼</t>
    </r>
    <r>
      <rPr>
        <sz val="10"/>
        <color rgb="FF2F5496"/>
        <rFont val="Arial"/>
        <family val="2"/>
      </rPr>
      <t xml:space="preserve"> -</t>
    </r>
    <r>
      <rPr>
        <sz val="10"/>
        <color rgb="FF000000"/>
        <rFont val="Arial"/>
        <family val="2"/>
      </rPr>
      <t xml:space="preserve"> Perfil U Enrijecido fabricado a partir de tiras de aço plano laminado a quente, LARGURA: 100 MM ESPESSURA: 2,50MM LATERAL: 40MM ABA: 1 5MM COMPRIMENTO: 6 METROS</t>
    </r>
  </si>
  <si>
    <r>
      <t>VIGA G 75 NA CHAPA 13</t>
    </r>
    <r>
      <rPr>
        <sz val="10"/>
        <color rgb="FF2F5496"/>
        <rFont val="Arial"/>
        <family val="2"/>
      </rPr>
      <t xml:space="preserve"> - </t>
    </r>
    <r>
      <rPr>
        <sz val="10"/>
        <color rgb="FF000000"/>
        <rFont val="Arial"/>
        <family val="2"/>
      </rPr>
      <t>O Perfil U Enrijecido fabricado a partir de tiras de aço plano laminado a quente LARGURA: 75 MM ESPESSURA: 2,00MM LATERAL: 40MM ABA: 15MM COMPRIMENTO: 6 METROS</t>
    </r>
  </si>
  <si>
    <r>
      <t>MOUSE OPTICO</t>
    </r>
    <r>
      <rPr>
        <sz val="9"/>
        <color theme="1"/>
        <rFont val="Arial"/>
        <family val="2"/>
      </rPr>
      <t>;</t>
    </r>
    <r>
      <rPr>
        <sz val="9"/>
        <color rgb="FF000000"/>
        <rFont val="Arial"/>
        <family val="2"/>
      </rPr>
      <t xml:space="preserve"> interface USB, mínimo de 2 botões e scroll, com resolução mínima de 800dpi, devidamente comprovada na especificação do produto</t>
    </r>
  </si>
  <si>
    <r>
      <t>MOUSE OPTICO SCROLL C/ 03 BOTOES – USB, Sensor óptico Conexão estável de 2.4GHz com alcance de até 10 metros.</t>
    </r>
    <r>
      <rPr>
        <sz val="9"/>
        <color theme="1"/>
        <rFont val="Arial"/>
        <family val="2"/>
      </rPr>
      <t xml:space="preserve"> </t>
    </r>
    <r>
      <rPr>
        <sz val="9"/>
        <color rgb="FF000000"/>
        <rFont val="Arial"/>
        <family val="2"/>
      </rPr>
      <t>Resolução 1000 DPI. Botões Quantidade de botões 3</t>
    </r>
  </si>
  <si>
    <r>
      <t>TELEFONE SEM FIO, quantidade canais:7 ramais (base + 6 ramais), tensão alimentação: 110,220 v, características</t>
    </r>
    <r>
      <rPr>
        <sz val="9"/>
        <color theme="1"/>
        <rFont val="Arial"/>
        <family val="2"/>
      </rPr>
      <t xml:space="preserve"> </t>
    </r>
    <r>
      <rPr>
        <sz val="9"/>
        <color rgb="FF000000"/>
        <rFont val="Arial"/>
        <family val="2"/>
      </rPr>
      <t>adicionais: com viva-vos, idioma em português, controle de volume, função: com flash, mudo, rediscagem, modo de</t>
    </r>
    <r>
      <rPr>
        <sz val="9"/>
        <color theme="1"/>
        <rFont val="Arial"/>
        <family val="2"/>
      </rPr>
      <t xml:space="preserve"> </t>
    </r>
    <r>
      <rPr>
        <sz val="9"/>
        <color rgb="FF000000"/>
        <rFont val="Arial"/>
        <family val="2"/>
      </rPr>
      <t>discagem tom, com garantia de 12 meses</t>
    </r>
  </si>
  <si>
    <r>
      <t xml:space="preserve">SWITCH - 08 PORTAS - 10/100/1000MBPS </t>
    </r>
    <r>
      <rPr>
        <sz val="9"/>
        <color theme="1"/>
        <rFont val="Arial"/>
        <family val="2"/>
      </rPr>
      <t xml:space="preserve"> </t>
    </r>
    <r>
      <rPr>
        <sz val="9"/>
        <color rgb="FF000000"/>
        <rFont val="Arial"/>
        <family val="2"/>
      </rPr>
      <t>Hardware: Padrões e Protocolos: IEEE 802.3 / 802.3u / 802.3ab / 802.3x | CSMA / CD - Interface: 8 10/100 / 1000Mbps portas, auto negociação, Auto-MDI / MDIX - Tamanho do buffer: 2Mb - Fonte de alimentação externa: 100-240 V CA, 50 / 60Hz - Fan Quantidade: Fanless - Indicador LED: Power System | Link, indicadores de velocidade e de atividade por porto construído em cada porta RJ-45 - Consumo de energia: Máxima: 4.5W (220V / 50Hz) Software: - Recursos avançados: Tecnologia verde, economia de energia até 72% | 802.3X Flow Control, suporta QoS (IEEE802.1P) - Método de transferência: Store and Forward Requisitos: - Microsoft® Windows® 98SE, NT, 2000, XP, Vista ou Windows 7, Mac OS, NetWare, UNIX ou Linux. - Temperatura de operação: 0 ° C ~ 40 ° C (32 ° F ~ 104 ° F) - Temperatura de armazenamento: -40 ° C ~ 70 ° C (-40 ° F ~ 158 ° F) - Umidade de Operação: 10% ~ 90%, sem -condensing - Umidade de armazenamento: 5% ~ 90% sem condensação - Tecnologias energéticas eficientes e inovadoras economizam até 72% de energia - Suporta controlo de fluxo IEEE 802.3x para modo Full Duplex e backpressure para modo Half Duplex - Arquitetura de switching sem bloqueio que encaminha e filtra os pacotes em plena velocidade para o máximo throughput - Capacidade de Switching de 10 Gbps - Jumbo Frame de 9K melhora o desempenho de grandes transferências de dados - Auto-MDI/MDIX elimina a necessidade de cabos cruzados - Suporta autoaprendizagem de MAC address e auto-aging - Portas de Auto negociação proporcionam uma integração inteligente entre o hardware 10Mbps, 100Mbps e 1000Mbps - Design sem ventoinha garante uma operação silenciosa - Revestimento em ferro e design desktop ou de montagem em parede - Plug and Play simplifica a instalação - 8 portas Gigabit RJ45 10/100/1000Mbps de Auto - Controlo de fluxo IEEE 802.3x permite transferência fiável de dados Negociação, Suporta Auto MDI / MDIX - Revestimento em ferro, para usar na secretária ou montado na parede - Suporta QoS (IEEE 802.1p) - Plug and Play, não necessita de qualquer configuração Conteúdo da embalagem: - 8 portas 10/100 / 1000Mbps desktop Alterne - Power Adapter - Guia do Usuário 1 ano de garantia (9 meses de garantia contratual junto ao fabricante + 3 meses referentes à garantia legal, nos termos do artigo 26, II, do Código de Defesa do Consumidor) Peso 580 gramas (bruto com embalagem</t>
    </r>
  </si>
  <si>
    <r>
      <t>ADENSARITE 1 LITRO</t>
    </r>
    <r>
      <rPr>
        <sz val="9"/>
        <color theme="1"/>
        <rFont val="Arial"/>
        <family val="2"/>
      </rPr>
      <t xml:space="preserve"> liquido para dar liga em massa de cimento</t>
    </r>
  </si>
  <si>
    <r>
      <t xml:space="preserve">AGUA RAZ LATA 900 ML </t>
    </r>
    <r>
      <rPr>
        <sz val="9"/>
        <color theme="1"/>
        <rFont val="Arial"/>
        <family val="2"/>
      </rPr>
      <t>diluente para uso em tintas e vernizes a base de solvente. Baixo odor.na embalagem deve constar data de fabricação, validade e lote do produto.</t>
    </r>
  </si>
  <si>
    <r>
      <t>CAL LÍQUIDA. FRASCO DE 20 LTROS</t>
    </r>
    <r>
      <rPr>
        <sz val="9"/>
        <color theme="1"/>
        <rFont val="Arial"/>
        <family val="2"/>
      </rPr>
      <t>.</t>
    </r>
  </si>
  <si>
    <r>
      <t>LIXA PARA LIXAR PAREDE</t>
    </r>
    <r>
      <rPr>
        <sz val="9"/>
        <color theme="1"/>
        <rFont val="Arial"/>
        <family val="2"/>
      </rPr>
      <t xml:space="preserve"> Para uso em alvenaria, preparando a superfície para receber a tinta, abrindo a porosidade da parede</t>
    </r>
  </si>
  <si>
    <r>
      <t>REMOVEDOR LÍQUIDO OU GEL DE TINTAS E VERNIZES A BASE DE SOLVENTE 900ML</t>
    </r>
    <r>
      <rPr>
        <sz val="9"/>
        <color theme="1"/>
        <rFont val="Arial"/>
        <family val="2"/>
      </rPr>
      <t>. Para remover películas dos mais variados tipos de superfícies, como: ferro, aço, madeiras, pisos, etc. na embalagem deve constar data de fabricação, validade e lote do produto.</t>
    </r>
  </si>
  <si>
    <r>
      <t>ADAPTADOR T PARA TOMADA TRIPLO</t>
    </r>
    <r>
      <rPr>
        <sz val="9"/>
        <color rgb="FF000000"/>
        <rFont val="Arial"/>
        <family val="2"/>
      </rPr>
      <t>, universal compatível com tomadas novas e antigas.</t>
    </r>
  </si>
  <si>
    <r>
      <t>CABO FLEXIVEL 1.5 MM(AZUL), ROLO 1OO METROS</t>
    </r>
    <r>
      <rPr>
        <sz val="9"/>
        <color rgb="FF000000"/>
        <rFont val="Arial"/>
        <family val="2"/>
      </rPr>
      <t xml:space="preserve"> - Fios de Cobre, têmpera mole, classe 4 até a seção nominal de 6mm² e classe 5 a partir da seção 10mm² (extraflexível) atendendo a norma ABNT NM 280.Tensão Nominal: 450/750V- Cabos Isolados com Policloreto de Vinila (PVC) para tensões nominais até 450/750V, Flexível; Deslizante; Não Propaga Chamas; Isolação em Dupla Camada (nas seções nominais até 10mm2)</t>
    </r>
  </si>
  <si>
    <r>
      <t>CABO FLEXIVEL 1.5 MM(PRETO), ROLO 1OO METROS</t>
    </r>
    <r>
      <rPr>
        <sz val="9"/>
        <color rgb="FF000000"/>
        <rFont val="Arial"/>
        <family val="2"/>
      </rPr>
      <t xml:space="preserve"> - Fios de Cobre, têmpera mole, classe 4 até a seção nominal de 6mm² e classe 5 a partir da seção 10mm² (extraflexível) atendendo a norma ABNT NM 280.Tensão Nominal: 450/750V- Cabos Isolados com Policloreto de Vinila (PVC) para tensões nominais até 450/750V, Flexível; Deslizante; Não Propaga Chamas; Isolação em Dupla Camada (nas seções nominais até 10mm2)</t>
    </r>
  </si>
  <si>
    <r>
      <t>CABO FLEXIVEL 10MM (PRETO) ROLO 100 METROS</t>
    </r>
    <r>
      <rPr>
        <sz val="9"/>
        <color rgb="FF000000"/>
        <rFont val="Arial"/>
        <family val="2"/>
      </rPr>
      <t xml:space="preserve"> - Para tensões nominais até 450/750 V, formado por fios de cobre nu, eletrolítico, têmpera mole, encordoamento Classes 4 e 5 (flexíveis), isolado com policloreto de vinila (PVC), tipo PVC/A para 70 ºC, antichama (BWF-B)</t>
    </r>
  </si>
  <si>
    <r>
      <t>CABO FLEXÍVEL 2,5 MM PRETO – Rolo de 100 metros</t>
    </r>
    <r>
      <rPr>
        <sz val="9"/>
        <color rgb="FF000000"/>
        <rFont val="Arial"/>
        <family val="2"/>
      </rPr>
      <t xml:space="preserve"> Para tensões nominais até 450/750 V, formado por fios de cobre nu, eletrolítico, têmpera mole, encordoamento Classes 4 e 5 (flexíveis), isolado com policloreto de vinila (PVC), tipo PVC/A para 70 ºC, antichama (BWF-B)</t>
    </r>
  </si>
  <si>
    <r>
      <t>O FLEXIVEL 4,0 MM AZUL 750V</t>
    </r>
    <r>
      <rPr>
        <sz val="9"/>
        <color rgb="FF2F5496"/>
        <rFont val="Arial"/>
        <family val="2"/>
      </rPr>
      <t xml:space="preserve"> - </t>
    </r>
    <r>
      <rPr>
        <b/>
        <sz val="9"/>
        <color rgb="FF000000"/>
        <rFont val="Arial"/>
        <family val="2"/>
      </rPr>
      <t>Rolo de 100 metros</t>
    </r>
    <r>
      <rPr>
        <sz val="9"/>
        <color rgb="FF2F5496"/>
        <rFont val="Arial"/>
        <family val="2"/>
      </rPr>
      <t xml:space="preserve"> </t>
    </r>
    <r>
      <rPr>
        <sz val="9"/>
        <color rgb="FF000000"/>
        <rFont val="Arial"/>
        <family val="2"/>
      </rPr>
      <t>Para tensões nominais até 450/750 V, formado por fios de cobre nu, eletrolítico, têmpera mole, encordoamento Classes 4 e 5 (flexíveis), isolado com policloreto de vinila (PVC), tipo PVC/A para 70 ºC, antichama (BWF-B)</t>
    </r>
  </si>
  <si>
    <r>
      <t>CABO FLEXIVEL 4,0 MM PRETO 750V - Rolo de 100 metros</t>
    </r>
    <r>
      <rPr>
        <sz val="9"/>
        <color rgb="FF000000"/>
        <rFont val="Arial"/>
        <family val="2"/>
      </rPr>
      <t xml:space="preserve"> Para tensões nominais até 450/750 V, formado por fios de cobre nu, eletrolítico, têmpera mole, encordoamento Classes 4 e 5 (flexíveis), isolado com policloreto de vinila (PVC), tipo PVC/A para 70 ºC, antichama (BWF-B)</t>
    </r>
  </si>
  <si>
    <r>
      <t>CABO FLEXIVEL 6,00MM VERDE 750V - Rolo de 100 metros</t>
    </r>
    <r>
      <rPr>
        <sz val="9"/>
        <color rgb="FF000000"/>
        <rFont val="Arial"/>
        <family val="2"/>
      </rPr>
      <t xml:space="preserve"> Para tensões nominais até 450/750 V, formado por fios de cobre nu, eletrolítico, têmpera mole, encordoamento Classes 4 e 5 (flexíveis), isolado com policloreto de vinila (PVC), tipo PVC/A para 70 ºC, antichama (BWF-B)</t>
    </r>
  </si>
  <si>
    <r>
      <t>CABO FLEXIVEL 6,00MM AZUL</t>
    </r>
    <r>
      <rPr>
        <sz val="9"/>
        <color rgb="FF000000"/>
        <rFont val="Arial"/>
        <family val="2"/>
      </rPr>
      <t xml:space="preserve"> 750V</t>
    </r>
    <r>
      <rPr>
        <sz val="9"/>
        <color rgb="FF2F5496"/>
        <rFont val="Arial"/>
        <family val="2"/>
      </rPr>
      <t xml:space="preserve"> - </t>
    </r>
    <r>
      <rPr>
        <b/>
        <sz val="9"/>
        <color rgb="FF000000"/>
        <rFont val="Arial"/>
        <family val="2"/>
      </rPr>
      <t>Rolo de 100 metros</t>
    </r>
    <r>
      <rPr>
        <sz val="9"/>
        <color rgb="FF000000"/>
        <rFont val="Arial"/>
        <family val="2"/>
      </rPr>
      <t xml:space="preserve"> Para tensões nominais até 450/750 V, formado por fios de cobre nu, eletrolítico, têmpera mole, encordoamento Classes 4 e 5 (flexíveis), isolado com policloreto de vinila (PVC), tipo PVC/A para 70 C, antichama (BWF-B)</t>
    </r>
  </si>
  <si>
    <r>
      <t>CABO FLEXIVEL 6,00MM (VERMELHO) ROLO 100 METROS - Rolo de 100 metros</t>
    </r>
    <r>
      <rPr>
        <sz val="9"/>
        <color rgb="FF000000"/>
        <rFont val="Arial"/>
        <family val="2"/>
      </rPr>
      <t xml:space="preserve"> Para tensões nominais até 450/750 V, formado por fios de cobre nu, Eletrolítico, têmpera mole, encordoamento Classes 4 e 5 (flexíveis), isolado com policloreto de vinila (PVC), tipo PVC/A para 70 ºC, antichama (BWF-B)</t>
    </r>
  </si>
  <si>
    <r>
      <t>CABO FLEXIVEL 6MM (PRETO) ROLO 100 METROS - Rolo de 100 metros</t>
    </r>
    <r>
      <rPr>
        <sz val="9"/>
        <color rgb="FF000000"/>
        <rFont val="Arial"/>
        <family val="2"/>
      </rPr>
      <t xml:space="preserve"> Para tensões nominais até 450/750 V, formado por fios de cobre nu, eletrolítico, têmpera mole, encordoamento Classes 4 e 5 (flexíveis), isolado com policloreto de vinila (PVC), tipo PVC/A para 70 ºC, antichama (BWF-B)</t>
    </r>
  </si>
  <si>
    <r>
      <t xml:space="preserve">CABO PARALELO 2,5 MM 750 W – ROLO DE 100 METROS - </t>
    </r>
    <r>
      <rPr>
        <sz val="9"/>
        <color rgb="FF000000"/>
        <rFont val="Arial"/>
        <family val="2"/>
      </rPr>
      <t xml:space="preserve"> condutor flexível de cobre nu, têmpera mole, encordoamento classe 5.Isolação de PVC/D 70°C - composto termoplástico extrudado à base de policloreto de vinila com características especiais de não propagação e auto extinção do fogo</t>
    </r>
  </si>
  <si>
    <r>
      <t>CABO PP 2X2,5 MM 750V</t>
    </r>
    <r>
      <rPr>
        <sz val="9"/>
        <color rgb="FF2F5496"/>
        <rFont val="Arial"/>
        <family val="2"/>
      </rPr>
      <t xml:space="preserve"> - </t>
    </r>
    <r>
      <rPr>
        <sz val="9"/>
        <color rgb="FF000000"/>
        <rFont val="Arial"/>
        <family val="2"/>
      </rPr>
      <t>ROLO COM 100 METROS; altamente flexível; cor da isolação: preto; tensão máxima: 500v; temperatura: 70º c</t>
    </r>
  </si>
  <si>
    <r>
      <t xml:space="preserve">CABO PP 3X2,5 MM 750V - </t>
    </r>
    <r>
      <rPr>
        <sz val="9"/>
        <color rgb="FF000000"/>
        <rFont val="Arial"/>
        <family val="2"/>
      </rPr>
      <t xml:space="preserve"> ROLO COM 100 METROS; altamente flexível; cor da isolação: preto; tensão máxima: 500v; temperatura: 70º c</t>
    </r>
  </si>
  <si>
    <r>
      <t xml:space="preserve">CAIXA DE LUZ DE SOBREPOR 4X2 RETANGULAR EXTERNA </t>
    </r>
    <r>
      <rPr>
        <sz val="9"/>
        <color rgb="FF000000"/>
        <rFont val="Arial"/>
        <family val="2"/>
      </rPr>
      <t xml:space="preserve">- </t>
    </r>
    <r>
      <rPr>
        <sz val="9"/>
        <color rgb="FF2F5496"/>
        <rFont val="Arial"/>
        <family val="2"/>
      </rPr>
      <t xml:space="preserve"> </t>
    </r>
    <r>
      <rPr>
        <sz val="9"/>
        <color rgb="FF000000"/>
        <rFont val="Arial"/>
        <family val="2"/>
      </rPr>
      <t>Compatível Com Qualquer Conjunto 4x2. Compatíveis Com Saídas De 1/2 Polegada, 3/4 Polegadas E 1 Polegada; Pode Ser Usada Com Canaletas; Material Predominante: Polipropileno (Pp)</t>
    </r>
  </si>
  <si>
    <r>
      <t>CONJUNTO DE TOMADA 20A DUPLA 4X2</t>
    </r>
    <r>
      <rPr>
        <sz val="9"/>
        <color rgb="FF000000"/>
        <rFont val="Arial"/>
        <family val="2"/>
      </rPr>
      <t xml:space="preserve"> - Conjunto 2 tomadas 2 polos + terra com placa 4x2 de 20 amperes aplicável em redes de até 250 Volts. Produzido em termoplástico de alta resistência e antichamas. Acabamento antiaderente a sujeira.</t>
    </r>
  </si>
  <si>
    <r>
      <t>DISJUNTOR BIPOLAR   25 A CLASSIFICAÇÃO DE CURVA C</t>
    </r>
    <r>
      <rPr>
        <b/>
        <sz val="9"/>
        <color rgb="FF2F5496"/>
        <rFont val="Arial"/>
        <family val="2"/>
      </rPr>
      <t xml:space="preserve"> </t>
    </r>
    <r>
      <rPr>
        <sz val="9"/>
        <color rgb="FF2F5496"/>
        <rFont val="Arial"/>
        <family val="2"/>
      </rPr>
      <t xml:space="preserve">- </t>
    </r>
    <r>
      <rPr>
        <sz val="9"/>
        <color rgb="FF000000"/>
        <rFont val="Arial"/>
        <family val="2"/>
      </rPr>
      <t xml:space="preserve"> 2 polos 25A 3kA/5kA 400/230Vca, SJ202T-C25,</t>
    </r>
  </si>
  <si>
    <r>
      <t>DISJUNTOR BIPOLAR 50A TIPO DIN</t>
    </r>
    <r>
      <rPr>
        <sz val="9"/>
        <color rgb="FF000000"/>
        <rFont val="Arial"/>
        <family val="2"/>
      </rPr>
      <t xml:space="preserve"> - Curva de Disparo: C Corrente Nominal: 50A Número de Polos: 2 polos (bipolar) Tensão de Operação Máxima: 415Vca Capacidade de Interrupção de Curto-Circuito: 220/380V - 3kA 127/220V - 5kA Frequência: 50/60Hz</t>
    </r>
  </si>
  <si>
    <r>
      <t>DISJUNTOR BIPOLAR 80</t>
    </r>
    <r>
      <rPr>
        <sz val="9"/>
        <color rgb="FF000000"/>
        <rFont val="Arial"/>
        <family val="2"/>
      </rPr>
      <t xml:space="preserve"> - Curva de disparo: C Corrente nominal: 20A Número de polos: 2 polos Tensão de emprego: 440Vca/250Vcc Frequência: 50/60 Hz</t>
    </r>
  </si>
  <si>
    <r>
      <t>DISJUNTOR DIN BIPOLAR 40 A</t>
    </r>
    <r>
      <rPr>
        <sz val="9"/>
        <color rgb="FF2F5496"/>
        <rFont val="Arial"/>
        <family val="2"/>
      </rPr>
      <t xml:space="preserve"> -</t>
    </r>
    <r>
      <rPr>
        <sz val="9"/>
        <color rgb="FF000000"/>
        <rFont val="Arial"/>
        <family val="2"/>
      </rPr>
      <t>Tensão Máxima de Operação: 440V Corrente Nominal de Operação: 40A Capacidade máxima de curto-circuito: 127V – 5kA 220V – 5kA 230V – 5kA 400V – 5kA 440V – 4kA Curva de Disparo: Curva C Número de polos: 2 Grau de proteção: IP20 Estimativa Vida Elétrica: 4.000 Manobras Fixação: Trilho DIN 35mm</t>
    </r>
  </si>
  <si>
    <r>
      <t>DISJUNTOR TRIPOLAR   40 A</t>
    </r>
    <r>
      <rPr>
        <b/>
        <sz val="9"/>
        <color rgb="FF2F5496"/>
        <rFont val="Arial"/>
        <family val="2"/>
      </rPr>
      <t xml:space="preserve"> </t>
    </r>
    <r>
      <rPr>
        <b/>
        <sz val="9"/>
        <color rgb="FF000000"/>
        <rFont val="Arial"/>
        <family val="2"/>
      </rPr>
      <t>-</t>
    </r>
    <r>
      <rPr>
        <sz val="9"/>
        <color rgb="FF000000"/>
        <rFont val="Arial"/>
        <family val="2"/>
      </rPr>
      <t xml:space="preserve"> termomagnético, 3 polos, 40 amperes no máximo a 400Vca, associa as funções de proteção contra sobrecorrentes (sobrecargas e curtos-circuitos) e seccionamento dos circuitos elétricos em instalações elétricas residenciais</t>
    </r>
  </si>
  <si>
    <r>
      <t>EXTENSÃO ELETRICA 10 MTS</t>
    </r>
    <r>
      <rPr>
        <sz val="9"/>
        <color rgb="FF2F5496"/>
        <rFont val="Arial"/>
        <family val="2"/>
      </rPr>
      <t xml:space="preserve"> - </t>
    </r>
    <r>
      <rPr>
        <sz val="9"/>
        <color rgb="FF000000"/>
        <rFont val="Arial"/>
        <family val="2"/>
      </rPr>
      <t>Extensão Com Terra, 5 Tomadas, 3X0,75Mm2,</t>
    </r>
  </si>
  <si>
    <r>
      <t xml:space="preserve">PLUG MACHO 2P 20 A - </t>
    </r>
    <r>
      <rPr>
        <sz val="9"/>
        <color rgb="FF000000"/>
        <rFont val="Arial"/>
        <family val="2"/>
      </rPr>
      <t>Corpo em material termoplástico de alta qualidade; Pinos e contatos em latão; Ligação dos condutores através de bornes parafusados; Capacidade elétrica: 20A em tensões de até 250V</t>
    </r>
  </si>
  <si>
    <r>
      <t xml:space="preserve">PLUG MACHO PADRÃO ABNT 10A - 250V - </t>
    </r>
    <r>
      <rPr>
        <sz val="9"/>
        <color rgb="FF000000"/>
        <rFont val="Arial"/>
        <family val="2"/>
      </rPr>
      <t>Corpo em material termoplástico de alta qualidade; Pinos e contatos em latão; Ligação dos condutores através de bornes parafusados; Capacidade elétrica: 10A em tensões de até 250V</t>
    </r>
  </si>
  <si>
    <r>
      <t xml:space="preserve">PLUG MACHO TRIAGUNLAR 10 A- 250 V - 2 PINOS - </t>
    </r>
    <r>
      <rPr>
        <sz val="9"/>
        <color rgb="FF000000"/>
        <rFont val="Arial"/>
        <family val="2"/>
      </rPr>
      <t>Corpo em material termoplástico de alta qualidade; Pinos e contatos em latão; Ligação dos condutores através de bornes parafusados; Capacidade elétrica: 10A em tensões de até 250V</t>
    </r>
  </si>
  <si>
    <r>
      <t xml:space="preserve">REGUAS DE ENERGIA MLTIPLA 5 TOMADAS 2P+T CABO DE 5M </t>
    </r>
    <r>
      <rPr>
        <sz val="9"/>
        <color rgb="FF000000"/>
        <rFont val="Arial"/>
        <family val="2"/>
      </rPr>
      <t>Especificações:  5 tomadas. - Cabo de entrada: 5 metros, certificado pelo INMETRO; - Potência máx. do circuito: 1270W em 127V e 2200W em 220V; - Tipo de tomada: 10A - Tripolar (2P + T)- Tensão: Bivolt 127V / 220V- Frequência: 50Hz / 60Hz- Acabamento: Gabinete plástico e tomadas na cor preta- Chave liga / desliga e LED indicador de funcionamento</t>
    </r>
  </si>
  <si>
    <r>
      <t xml:space="preserve">TOMADA 2P+T 10A COM PLACA BRANCA - </t>
    </r>
    <r>
      <rPr>
        <sz val="9"/>
        <color rgb="FF2F5496"/>
        <rFont val="Arial"/>
        <family val="2"/>
      </rPr>
      <t xml:space="preserve"> </t>
    </r>
    <r>
      <rPr>
        <sz val="9"/>
        <color rgb="FF000000"/>
        <rFont val="Arial"/>
        <family val="2"/>
      </rPr>
      <t>Descrição do produto: Tomadas Simples 10A com Placa / Espelho Branco 2p+t; Produto com certificado do Inmetro; Tomada Desmontável; Característica: 2p+T ~ 250v ~ 10A; Entrada 3 pinos (novo padrão brasileiro) Com Parafusos para fixação e ajuste</t>
    </r>
  </si>
  <si>
    <r>
      <t xml:space="preserve">TOMADA 2P+T 20A 250V 4X2 - </t>
    </r>
    <r>
      <rPr>
        <sz val="9"/>
        <color rgb="FF000000"/>
        <rFont val="Arial"/>
        <family val="2"/>
      </rPr>
      <t>Descrição do produto: Tomadas Simples 20A com Placa / Espelho Branco 2p+t; Produto com certificado do Inmetro; Tomada Desmontável; Característica: 2p+T ~ 250v ~ 20A; Entrada 3 pinos (novo padrão brasileiro) Com Parafusos para fixação e ajuste</t>
    </r>
  </si>
  <si>
    <r>
      <t>ALICATE DESCASCADOR PARA CABOS</t>
    </r>
    <r>
      <rPr>
        <b/>
        <sz val="9"/>
        <color rgb="FF2F5496"/>
        <rFont val="Arial"/>
        <family val="2"/>
      </rPr>
      <t xml:space="preserve"> </t>
    </r>
    <r>
      <rPr>
        <sz val="9"/>
        <color rgb="FF2F5496"/>
        <rFont val="Arial"/>
        <family val="2"/>
      </rPr>
      <t xml:space="preserve">- </t>
    </r>
    <r>
      <rPr>
        <sz val="9"/>
        <color rgb="FF000000"/>
        <rFont val="Arial"/>
        <family val="2"/>
      </rPr>
      <t>Cabo emborrachado, aço forjado, caso isolado</t>
    </r>
  </si>
  <si>
    <r>
      <t xml:space="preserve">CABO FLEXIVEL 2,5 MM AZUL </t>
    </r>
    <r>
      <rPr>
        <sz val="9"/>
        <color rgb="FF000000"/>
        <rFont val="Arial"/>
        <family val="2"/>
      </rPr>
      <t xml:space="preserve">- </t>
    </r>
    <r>
      <rPr>
        <b/>
        <sz val="9"/>
        <color rgb="FF000000"/>
        <rFont val="Arial"/>
        <family val="2"/>
      </rPr>
      <t xml:space="preserve"> Rolo de 100 metros</t>
    </r>
    <r>
      <rPr>
        <sz val="9"/>
        <color rgb="FF000000"/>
        <rFont val="Arial"/>
        <family val="2"/>
      </rPr>
      <t xml:space="preserve"> Para tensões nominais até 450/750 V, formado por fios de cobre nu, eletrolítico, têmpera mole, encordoamento Classes 4 e 5 (flexíveis), isolado com policloreto de vinila (PVC), tipo PVC/A para 70 ºC, antichama (BWF-B)</t>
    </r>
  </si>
  <si>
    <r>
      <t>CABO FLEXIVEL 2,5 MM BRANCO -  Rolo de 100 metros</t>
    </r>
    <r>
      <rPr>
        <sz val="9"/>
        <color rgb="FF000000"/>
        <rFont val="Arial"/>
        <family val="2"/>
      </rPr>
      <t xml:space="preserve"> Para tensões nominais até 450/750 V, formado por fios de cobre nu, eletrolítico, têmpera mole, encordoamento Classes 4 e 5 (flexíveis), isolado com policloreto de vinila (PVC), tipo PVC/A para 70 ºC, antichama (BWF-B)</t>
    </r>
  </si>
  <si>
    <r>
      <t>ELETRODO AK 46.3.25 MM -</t>
    </r>
    <r>
      <rPr>
        <sz val="9"/>
        <color rgb="FF000000"/>
        <rFont val="Arial"/>
        <family val="2"/>
      </rPr>
      <t>ferro fundido AWS e NICI 60% para solda elétrica de ferro fundido</t>
    </r>
  </si>
  <si>
    <r>
      <t>ELETRODO FERRO FUNDIDO 3,25-</t>
    </r>
    <r>
      <rPr>
        <sz val="9"/>
        <color rgb="FF000000"/>
        <rFont val="Arial"/>
        <family val="2"/>
      </rPr>
      <t xml:space="preserve"> ferro fundido AWS e NICI 60% para solda elétrica de ferro fundido</t>
    </r>
  </si>
  <si>
    <r>
      <t>FIO 10,0 MM P/ 750 VOLTS ROLO C 100 METROS –</t>
    </r>
    <r>
      <rPr>
        <sz val="9"/>
        <color rgb="FF000000"/>
        <rFont val="Arial"/>
        <family val="2"/>
      </rPr>
      <t xml:space="preserve"> Descrição: Fio Sólido Rígido 10,0mm Isolamento BWF 750V Classe I Para Instalações elétricas Rolo com 100m formado por fios de cobre nu, isolado com policloreto de vinila (PVC), tipo PVC/A para 70 ºC, antichama (BWF-B)</t>
    </r>
  </si>
  <si>
    <r>
      <t>FIO RIGIDO 2.5MM (PRETO) RL100METROS -</t>
    </r>
    <r>
      <rPr>
        <sz val="9"/>
        <color rgb="FF000000"/>
        <rFont val="Arial"/>
        <family val="2"/>
      </rPr>
      <t xml:space="preserve"> Descrição: Fio Sólido Rígido 2.5mm Isolamento BWF 750V Classe I Para Instalações elétricas Rolo com 100m formado por fios de cobre nu, isolado com policloreto de vinila (PVC), tipo PVC/A para 70 ºC, antichama (BWF-B)</t>
    </r>
  </si>
  <si>
    <r>
      <t>INTERRUPTOR TRIPLO COM PLACA -</t>
    </r>
    <r>
      <rPr>
        <sz val="9"/>
        <color rgb="FF000000"/>
        <rFont val="Arial"/>
        <family val="2"/>
      </rPr>
      <t xml:space="preserve"> </t>
    </r>
    <r>
      <rPr>
        <sz val="9"/>
        <color rgb="FF2F5496"/>
        <rFont val="Arial"/>
        <family val="2"/>
      </rPr>
      <t xml:space="preserve"> </t>
    </r>
    <r>
      <rPr>
        <sz val="9"/>
        <color rgb="FF000000"/>
        <rFont val="Arial"/>
        <family val="2"/>
      </rPr>
      <t>Conjunto Interruptor Triplo 3 Teclas Simples 10A; Voltagem: 250V</t>
    </r>
  </si>
  <si>
    <r>
      <t xml:space="preserve">PLUG MACHO REFORÇADO 20A 250V - </t>
    </r>
    <r>
      <rPr>
        <sz val="9"/>
        <color rgb="FF0F1111"/>
        <rFont val="Arial"/>
        <family val="2"/>
      </rPr>
      <t xml:space="preserve"> plugue padrão - bipolar com aterramento (2p+t) - móvel - junção macho - saída de cabo 180° - 20a/250v~ </t>
    </r>
  </si>
  <si>
    <r>
      <t xml:space="preserve">PLUG MACHO TRIANGULAR PINO REDONDO, 10A-250V - </t>
    </r>
    <r>
      <rPr>
        <sz val="9"/>
        <color rgb="FF0F1111"/>
        <rFont val="Arial"/>
        <family val="2"/>
      </rPr>
      <t xml:space="preserve"> plugue padrão - bipolar com aterramento (2p+t) - móvel - junção macho - saída de cabo 180° - 10a/250v~ </t>
    </r>
  </si>
  <si>
    <r>
      <t xml:space="preserve">TOMADA DUPLA 20A SISTEMA X 2P+T - </t>
    </r>
    <r>
      <rPr>
        <sz val="9"/>
        <color rgb="FF2F5496"/>
        <rFont val="Arial"/>
        <family val="2"/>
      </rPr>
      <t xml:space="preserve"> </t>
    </r>
    <r>
      <rPr>
        <sz val="9"/>
        <color rgb="FF000000"/>
        <rFont val="Arial"/>
        <family val="2"/>
      </rPr>
      <t>Plástico isolante com contatos de metal. Tomadas Padrão 2 Polos + Terra. Proteção UV, Corrente máxima: 20A</t>
    </r>
  </si>
  <si>
    <t>Indgeina</t>
  </si>
  <si>
    <r>
      <t>CUBA DE COZINHA</t>
    </r>
    <r>
      <rPr>
        <b/>
        <sz val="9"/>
        <color theme="1"/>
        <rFont val="Arial"/>
        <family val="2"/>
      </rPr>
      <t xml:space="preserve"> </t>
    </r>
    <r>
      <rPr>
        <b/>
        <sz val="9"/>
        <color rgb="FF000000"/>
        <rFont val="Arial"/>
        <family val="2"/>
      </rPr>
      <t>CUBA PARA LINHA INDUSTRIAL EM AÇO INOX ESCOVADO, MEDIDAS 60X50X25CM</t>
    </r>
  </si>
  <si>
    <r>
      <t xml:space="preserve">PARAFUSO CROMADO PARA VASO SANITÁRIO </t>
    </r>
    <r>
      <rPr>
        <sz val="9"/>
        <color rgb="FF000000"/>
        <rFont val="Arial"/>
        <family val="2"/>
      </rPr>
      <t>de fixação de bacia é com materiais e pensados para garantir o máximo de resistência contra corrosão, bem como proporcionar segurança e fixação à bacia ou ao bidê. o parafuso é composto de aço de alta resistência, que evita enferrujamento e desgaste</t>
    </r>
  </si>
  <si>
    <t>Assit</t>
  </si>
  <si>
    <t>2       </t>
  </si>
  <si>
    <t>3       </t>
  </si>
  <si>
    <t>4       </t>
  </si>
  <si>
    <t>5       </t>
  </si>
  <si>
    <t>6       </t>
  </si>
  <si>
    <t>7       </t>
  </si>
  <si>
    <t>8       </t>
  </si>
  <si>
    <t>9       </t>
  </si>
  <si>
    <t>10    </t>
  </si>
  <si>
    <t>11    </t>
  </si>
  <si>
    <t>12    </t>
  </si>
  <si>
    <t>13    </t>
  </si>
  <si>
    <t>14    </t>
  </si>
  <si>
    <t>15    </t>
  </si>
  <si>
    <t>16    </t>
  </si>
  <si>
    <t>17    </t>
  </si>
  <si>
    <t>18    </t>
  </si>
  <si>
    <t>19    </t>
  </si>
  <si>
    <t>20    </t>
  </si>
  <si>
    <t>21    </t>
  </si>
  <si>
    <t>22    </t>
  </si>
  <si>
    <t>23    </t>
  </si>
  <si>
    <t>24    </t>
  </si>
  <si>
    <t>25    </t>
  </si>
  <si>
    <t>26    </t>
  </si>
  <si>
    <t>27    </t>
  </si>
  <si>
    <t>28    </t>
  </si>
  <si>
    <t>29    </t>
  </si>
  <si>
    <t>30    </t>
  </si>
  <si>
    <t>31    </t>
  </si>
  <si>
    <t>32    </t>
  </si>
  <si>
    <t>33    </t>
  </si>
  <si>
    <t>34    </t>
  </si>
  <si>
    <t>35    </t>
  </si>
  <si>
    <t>36    </t>
  </si>
  <si>
    <t>37    </t>
  </si>
  <si>
    <t>39    </t>
  </si>
  <si>
    <t>40    </t>
  </si>
  <si>
    <t>41    </t>
  </si>
  <si>
    <t>42    </t>
  </si>
  <si>
    <t>43    </t>
  </si>
  <si>
    <t>44    </t>
  </si>
  <si>
    <t>45    </t>
  </si>
  <si>
    <t>46    </t>
  </si>
  <si>
    <t>47    </t>
  </si>
  <si>
    <t>48    </t>
  </si>
  <si>
    <t>49    </t>
  </si>
  <si>
    <t>F.Criança</t>
  </si>
  <si>
    <t>F.Idoso</t>
  </si>
  <si>
    <r>
      <t xml:space="preserve">APARELHO DE LASERTERAPIA E TERAPIA FOTODINÂMICA COM PULSEIRA IIIB </t>
    </r>
    <r>
      <rPr>
        <sz val="9"/>
        <color theme="1"/>
        <rFont val="Arial"/>
        <family val="2"/>
      </rPr>
      <t>EQUIPAMENTO PORTÁTIL, LEVE E PRÁTICO. BUSCA PROPORCIONAR MAIOR CONFORTO AOS PACIENTES. DOIS COMPRIMENTOS DE ONDA: 660 NM (LASER VERMELHO) E 880NM (LASER INFRAVERMELHO). ALIMENTAÇÃO BATERIA DE LI-ION 7,4V/650 MA. AUTONOMIA DE BATERIA EM USO CONTÍNUO COM CARGA TOTAL: 180 MINUTOS. TEMPO PARA CARGA COMPLETA; 60-120 MINUTOS. ALIMENTAÇÃO CARREGADOR DE BATERIA; VE;127-220V-/50-60HZ/VS:9V/1,2 A. EMISSOR DE LUZ: LASER SEMICONDUTOR ( GAA1AS E INGAAIP). ÁREA DO FEIXE LASER DE SAÍDA NO BICO DA CANETA LASER: 3 MM². GARANTIA PELO FABRICANTE: 24 MESES REGISTRO ANVISA: 80051420022.</t>
    </r>
  </si>
  <si>
    <r>
      <t xml:space="preserve">AQUECEDOR ENDODÔNTICO PARA GUTTA PERCHA </t>
    </r>
    <r>
      <rPr>
        <sz val="9"/>
        <color theme="1"/>
        <rFont val="Arial"/>
        <family val="2"/>
      </rPr>
      <t>TERMOCOMPACTADOR PARA GUTTA SEM FIO. CARACTERÍSTICAS: APENAS A EXTREMIDADE DE TRABALHO DA PONTA É AQUECIDA; DEMAIS PARTRES SÃO ISOLADAS POR DENTRO E PERMANECEM FRIAS TORNANDO CONFORTÁVEL PARA OS PACIENTES, SEM RISCOS DE QUEIMADURAS; AMPLA FAIXA DE TEMPERATURA DE 90°C 250°C SELECIONÁVEL (5 MEMÓRIAS); PERSONALIZE A TEMPERATURA E O TEMPO DE ACORDO COM O MATERIAL DE OBTURAÇÃO USADO OU QUALQUER OUTRO USO PRETENDIDO DO DISPOSITIVO; BATERIA DE LÍTIO DE LONGA DURAÇÃO ( SEM FIO); 2 HORAS PARA COMPLETAR A CARGA; 15 MINUTOS DE CARGA TURBO PARA 30%; ALTERNA AUTOMATICAMENTE PARA CARREGAMENTO NORMAL DEPOIS DISSO; 4 HORAS DE OPERAÇÃO CONTÍNUA A 250°C; INDICAÇÃO DE VOLUME DA BATERIA; BOTÃO START/STOP EM ANEL DE 360° QUE PERMITE ACIONAR O DISPOSITIVO O DISPOSITIVO EM UM ÂNGULO CONFORTÁVEL; OPÇÃO DE OPERAÇÃO COM A MÃO ESQUERDA ( CANHOTOS); LEVE E FÁCIL EMPUNHADURA; GARANTIA DE 1 ANO CONTRA DEFEITOS DE FABRICAÇÃO. ACOMPANHA: 01 UN CANETA TERMOCOMPACTADORA</t>
    </r>
    <r>
      <rPr>
        <b/>
        <sz val="9"/>
        <color theme="1"/>
        <rFont val="Arial"/>
        <family val="2"/>
      </rPr>
      <t xml:space="preserve"> </t>
    </r>
    <r>
      <rPr>
        <sz val="9"/>
        <color theme="1"/>
        <rFont val="Arial"/>
        <family val="2"/>
      </rPr>
      <t>01 UN BASE CARREGADORA</t>
    </r>
    <r>
      <rPr>
        <b/>
        <sz val="9"/>
        <color theme="1"/>
        <rFont val="Arial"/>
        <family val="2"/>
      </rPr>
      <t xml:space="preserve"> </t>
    </r>
    <r>
      <rPr>
        <sz val="9"/>
        <color theme="1"/>
        <rFont val="Arial"/>
        <family val="2"/>
      </rPr>
      <t xml:space="preserve">01 UN CARREGADOR BIVOLT </t>
    </r>
    <r>
      <rPr>
        <b/>
        <sz val="9"/>
        <color theme="1"/>
        <rFont val="Arial"/>
        <family val="2"/>
      </rPr>
      <t xml:space="preserve"> </t>
    </r>
    <r>
      <rPr>
        <sz val="9"/>
        <color theme="1"/>
        <rFont val="Arial"/>
        <family val="2"/>
      </rPr>
      <t>03 UN PONTAS TÉRMICAS</t>
    </r>
  </si>
  <si>
    <r>
      <t xml:space="preserve">AUTOCLAVE EM AÇO INOX 54L - 220V </t>
    </r>
    <r>
      <rPr>
        <sz val="9"/>
        <color rgb="FF000000"/>
        <rFont val="Arial"/>
        <family val="2"/>
      </rPr>
      <t>DETALHES</t>
    </r>
    <r>
      <rPr>
        <b/>
        <sz val="9"/>
        <color theme="1"/>
        <rFont val="Arial"/>
        <family val="2"/>
      </rPr>
      <t xml:space="preserve">: </t>
    </r>
    <r>
      <rPr>
        <sz val="9"/>
        <color rgb="FF000000"/>
        <rFont val="Arial"/>
        <family val="2"/>
      </rPr>
      <t>EQUIPAMENTO COM SISTEMA DE RASTREABILIDADE QUE CUMPRE A NORMA NBR ISO 13485. NECESSÁRIO REALIZAR O DESBLOQUEIO ANTES DO PRIMEIRO USO, GARANTINDO ASSIM SEGURANÇA E RASTREABILIDADE DO PRODUTO.</t>
    </r>
    <r>
      <rPr>
        <b/>
        <sz val="9"/>
        <color theme="1"/>
        <rFont val="Arial"/>
        <family val="2"/>
      </rPr>
      <t xml:space="preserve"> </t>
    </r>
    <r>
      <rPr>
        <sz val="9"/>
        <color rgb="FF000000"/>
        <rFont val="Arial"/>
        <family val="2"/>
      </rPr>
      <t>FÁCIL MANUSEIO. DESIGN MODERNO. DIGITAL COM DISPLAY DE LCD. VOLTAGEM 220V. 6 PROGRAMAS: INSTRUMENTAL EMBALADO/ INSTRUMENTAL DESEMBALADO/ PLÁSTICOS E ALGODÃO/KIT CIRÚRGICO E TECIDOS/LÍQUIDOS/SECAGEM EXTRA. DESACELERAÇÃO E DESPRESSURIZAÇÃO AUTOMÁTICA. CAPACIDADE 54 LITROS. TECLADO DE CONTROLE NA COR AZUL. TAMPA E CÂMARA EM AÇO INOX QUE FACILITA A LIMPEZA. CÂMARA COM 3 BANDEJAS EM ALUMÍNIO ANODIZADO. SECAGEM ULTRA EFICIENTE COM PORTA FECHADA. POSSIBILITA A TRANSFERÊNCIA DE INFORMAÇÕES PARA DISCO REMOVÍVEL (PENDRIVE), ATRAVÉS DE CONEXÃO USB. POSSUI INDICAÇÃO DE FALTA DE ÁGUA NO RESERVATÓRIO. CONTA COM 27 SISTEMAS DE SEGURANÇA ENTRE OS QUAIS CHAVE E TRAVA DA PORTA, SISTEMA ELETRÔNICO DE CRUZAMENTO DE DADOS E SISTEMA ELETRÔNICO DE CONTROLE DE POTÊNCIA. 2 ANOS DE GARANTIA. APLICAÇÃO INDICADO PARA ESTERILIZAÇÃO DE ARTIGOS/ INSTRUMENTOS TERMORRESISTENTES EMBALADOS E DESEMBALADOS UTILIZANDO VAPOR SATURADO SOB PRESSÃO.</t>
    </r>
  </si>
  <si>
    <r>
      <t xml:space="preserve">BOMBA DE VÁCUO ATÉ 2HP/CV. </t>
    </r>
    <r>
      <rPr>
        <sz val="9"/>
        <color theme="1"/>
        <rFont val="Arial"/>
        <family val="2"/>
      </rPr>
      <t>*SINÔNIMOS *BOMBA GERADORA DE VÁCUO*DEFINIÇÃO E APLICAÇÃO *EQUIPAMENTO GERADOR DE VÁCUO PARA DIVERSAS APLICAÇÕES EM AMBIENTE HOSPITALAR *POTÊNCIA / VAZÃO/ ESTÁGIO: DE 0,5 A 2 HP/A PARTIR DE 3 CFM/ DUPLO ESTÁGIO *GARANTIA DE 1 ANO.</t>
    </r>
  </si>
  <si>
    <r>
      <t xml:space="preserve">CADEIRA ODONTOLÓGICA COMPLETA </t>
    </r>
    <r>
      <rPr>
        <sz val="9"/>
        <color theme="1"/>
        <rFont val="Arial"/>
        <family val="2"/>
      </rPr>
      <t>(COM CART ODONTOLÓGICO/EQUIPO, CUSPIDEIRA/SUGADOR, REFLETOR): - CADEIRA: APOIO DE BRAÇO COM MOVIMENTOS ESCAMOTEÁVEL, BASE SEM NECESSIDADE DE FIXAÇÃO NO PISO. ENCOSTO CABECEIRA BI ARTICULADO; PEDAL DE COMANDO JOYSTICK: ACIONAMENTO DAS POSIÇÕES DE TRABALHO VZ, PT1E PT2 PROGRAMADA PELO PROFISSIONAL, LP ÚLTIMA POSIÇÃO, ACIONAMENTO DO REFLETOR, ACIONAMENTO DA ÁGUA NA CUBA COM TEMPORIZADOR; - MESA EQUIPO: ACOPLADA AO CONJUNTO COM SISTEMA DO BRAÇO PANTOGRÁFICO COM FREIO PNEUMÁTICO, COMPOSTO: 1 SERINGA 3F TRÍPLICE , 2 MANGUEIRAS COM TERMINAIS BORDEN, COM BANDEJAS DE INOX). - CAIXA DE COMANDO ACLOPADA NA BASE DA CADEIRA ENCANAMENTO EMBUTIDO; -EQUIPO- 2 CANETA DE ALTA E 1 BAIXA, 1 SERINGA ACOPLADA; - REFLETOR- COM REGULAGEM DE INTENSIDADE, DE LUZ LED COM 4 LED; - UNIDADE DE AGUA AUXILIAR COM KIT BOMBA VÁCUO EMBUTIDA COM 2 SUGADOR SENDO UM DE AR PARA CADEIRA E UM 1 PARA BOMBA; - ACIONAMENTO DE AGUA DA CUSPIDEIRA NO PEDAL; - UNIDADE AUXILIAR: CUBA DE PORCELANA AUTOCLAVÁVEL, ACOPLADA A CADEIRA COM BRAÇO AUXILIAR; - 2 MANGUEIRAS DE SUCÇÃO 6,3 MM VENTURI, 1 SERINGA 3F; - REFLETOR: DOTADO DE BASE SEM ARO, COM LUZ HALÓGENA DE INTENSIDADE VARIÁVEL DE 22.000 (+/- 15%) A 6.000 LUX, PEGA MÃO BILATERAL; COR VERDE CLARO.</t>
    </r>
  </si>
  <si>
    <r>
      <t xml:space="preserve">COMPRESSOR ISENTO DE ÓLEO, IDEAL PARA A ÁREA ODONTOLÓGICA, MÉDICA E LABORATORIAL. </t>
    </r>
    <r>
      <rPr>
        <sz val="9"/>
        <color rgb="FF000000"/>
        <rFont val="Arial"/>
        <family val="2"/>
      </rPr>
      <t>CAPACIDADE</t>
    </r>
    <r>
      <rPr>
        <b/>
        <sz val="9"/>
        <color rgb="FF000000"/>
        <rFont val="Arial"/>
        <family val="2"/>
      </rPr>
      <t xml:space="preserve">: </t>
    </r>
    <r>
      <rPr>
        <sz val="9"/>
        <color rgb="FF000000"/>
        <rFont val="Arial"/>
        <family val="2"/>
      </rPr>
      <t>ATÉ 2 CONSULTÓRIOS COM BOMBA DE VÁCUO.</t>
    </r>
    <r>
      <rPr>
        <b/>
        <sz val="9"/>
        <color rgb="FF000000"/>
        <rFont val="Arial"/>
        <family val="2"/>
      </rPr>
      <t xml:space="preserve"> </t>
    </r>
    <r>
      <rPr>
        <sz val="9"/>
        <color rgb="FF000000"/>
        <rFont val="Arial"/>
        <family val="2"/>
      </rPr>
      <t>TECNOLOGIA: TOTALMENTE ISENTO DE ÓLEO. NÃO NECESSITA LUBRIFICAÇÃO. RESERVATÓRIO</t>
    </r>
    <r>
      <rPr>
        <sz val="9"/>
        <color rgb="FF0081C3"/>
        <rFont val="Arial"/>
        <family val="2"/>
      </rPr>
      <t xml:space="preserve">: </t>
    </r>
    <r>
      <rPr>
        <sz val="9"/>
        <color theme="1"/>
        <rFont val="Arial"/>
        <family val="2"/>
      </rPr>
      <t>CAPACIDADE DE 40 LITROS.</t>
    </r>
    <r>
      <rPr>
        <sz val="9"/>
        <color rgb="FF000000"/>
        <rFont val="Arial"/>
        <family val="2"/>
      </rPr>
      <t xml:space="preserve"> </t>
    </r>
    <r>
      <rPr>
        <sz val="9"/>
        <color theme="1"/>
        <rFont val="Arial"/>
        <family val="2"/>
      </rPr>
      <t>COM TRATAMENTO INTERNO E EXTERNO ANTIOXIDANTE (PINTURA ELETROSTÁTICA).</t>
    </r>
    <r>
      <rPr>
        <sz val="9"/>
        <color rgb="FF000000"/>
        <rFont val="Arial"/>
        <family val="2"/>
      </rPr>
      <t xml:space="preserve"> </t>
    </r>
    <r>
      <rPr>
        <sz val="9"/>
        <color theme="1"/>
        <rFont val="Arial"/>
        <family val="2"/>
      </rPr>
      <t>POSSUI ABERTURAS LATERAIS, PARA FUTURAS INSPEÇÕES.RESERVATÓRIO DE AR CERTIFICADO PELO INMETRO (SELO COMPULSÓRIO). MOTOR: COM 1,2 HP E DOIS CABEÇOTES. MODELO E DESIGN, COM MAIOR REFRIGERAÇÃO E COMPONENTES INTERNOS CONFECCIONADOS EM CERÂMICA. POSSUI REDUZIDO ATRITO INTERNO, DIMINUINDO CONSIDERAVELMENTE O RUÍDO E AUMENTANDO SEU RENDIMENTO E VIDA ÚTIL. SILENCIOSO: MOTOR COM MAIOR TECNOLOGIA, POSSUI REDUZIDO NÍVEL DE RUÍDO: 54 DB(A). DISPOSITIVOS DE SEGURANÇA: PRESSOSTATO COM CHAVE GERAL LIGA/DESLIGA. VÁLVULA DE SEGURANÇA. DISPOSITIVO DE ALÍVIO DO EXCESSO DE PRESSÃO.</t>
    </r>
  </si>
  <si>
    <r>
      <t xml:space="preserve">COMPRESSOR MODELO 20MPI/ 200LITROS </t>
    </r>
    <r>
      <rPr>
        <sz val="9"/>
        <color rgb="FF000000"/>
        <rFont val="Arial"/>
        <family val="2"/>
      </rPr>
      <t>COM 5HP LINHA MPI, COMPRESSOR ODONTOLÓGICO PARA FUNCIONAMENTO DE 4 CONSULTÓRIO CONCOMITANTEMENTE, PESO 230KG. BLOCO COMPRESSOR EM FERRO FUNDIDO COM SISTEMA DE TRABALHO EM V, RESERVATÓRIO HORIZONTAL ACIONAMENTO POR CORREIA COM SISTEMA DE PROTEÇÃO DUPLA NAS PARTES MÓVEIS DO COMPRESSOR. MOTOR BIFÁSICO OU TRIFÁSICO, VÁLVULA DE RETENÇÃO (VÁLVULA PURGADORA) MANÔMETRO VÁLVULA DE SEGURANÇA, COM FILTRO DE AR E PRESSÓSTATO PRONTUÁRIO DE VASO DE PRESSÃO.</t>
    </r>
  </si>
  <si>
    <r>
      <t xml:space="preserve">DESTILADOR DE ÁGUA </t>
    </r>
    <r>
      <rPr>
        <sz val="9"/>
        <color theme="1"/>
        <rFont val="Arial"/>
        <family val="2"/>
      </rPr>
      <t>DESTILAÇÃO DE ÁGUA PARA USO EM AUTOCLAVES DE ESTERILIZAÇÃO À VAPOR OU QUALQUER OUTRA APLICAÇÃO ONDE SEJA NECESSÁRIA A UTILIZAÇÃO DE ÁGUA DESTILADA.</t>
    </r>
    <r>
      <rPr>
        <b/>
        <sz val="9"/>
        <color theme="1"/>
        <rFont val="Arial"/>
        <family val="2"/>
      </rPr>
      <t xml:space="preserve"> </t>
    </r>
    <r>
      <rPr>
        <sz val="9"/>
        <color theme="1"/>
        <rFont val="Arial"/>
        <family val="2"/>
      </rPr>
      <t>DADOSTÉCNICOS COR: BRANCA CAPACIDADE: 4 LITROS FREQUÊNCIA: 60HZ VOLTAGEM: 127 PESO: 4KG DIMENSÕES: 27 X 33 X 27,6CM (LXAXP) VOLTAGEM: 110 V</t>
    </r>
  </si>
  <si>
    <r>
      <t xml:space="preserve">LAVADORA ULTRASSÔNICA CUBA ULTRASSÔNICO DIGITAL 10L PARA LAVAGEM DE MATERIAL ODONTOLÓGICO </t>
    </r>
    <r>
      <rPr>
        <sz val="9"/>
        <color theme="1"/>
        <rFont val="Arial"/>
        <family val="2"/>
      </rPr>
      <t>DESCRIÇÃO DO </t>
    </r>
    <r>
      <rPr>
        <b/>
        <sz val="9"/>
        <color theme="1"/>
        <rFont val="Arial"/>
        <family val="2"/>
      </rPr>
      <t xml:space="preserve">PRODUTO </t>
    </r>
    <r>
      <rPr>
        <sz val="9"/>
        <color theme="1"/>
        <rFont val="Arial"/>
        <family val="2"/>
      </rPr>
      <t>DESENVOLVIDOS PARA SEREM UTILIZADOS EM DIFERENTES APLICAÇÕES TAIS COMO ODONTOLOGIA, LABORATÓRIO, PODOLOGIA, INDÚSTRIA FARMACÊUTICA, UNIVERSIDADES, ENTRE OUTROS ONDE REQUER UMA LIMPEZA PROFUNDA, SENSÍVEL OU PESADA . INDICADO PARA LIMPEZA E DESINFECÇÃO DE UTENSÍLIOS, DISSOLUÇÃO DE AMOSTRAS, DESGASEIFICAÇÃO DE LÍQUIDOS E TAMBÉM EM TESTES DE SUJIDADES DE PEÇAS. TAMBÉM É CONHECIDO COMO BANHO ULTRASSOM.</t>
    </r>
    <r>
      <rPr>
        <b/>
        <sz val="9"/>
        <color theme="1"/>
        <rFont val="Arial"/>
        <family val="2"/>
      </rPr>
      <t xml:space="preserve"> </t>
    </r>
    <r>
      <rPr>
        <sz val="9"/>
        <color theme="1"/>
        <rFont val="Arial"/>
        <family val="2"/>
      </rPr>
      <t>TEMPORIZADOR MICROPROCESSADO DIGITAL COM DISPLAY DE 4 DÍGITOS COM INDICAÇÃO DO TEMPO DE PROCESSO. PAINEL EM POLICARBONATO COM INDICAÇÃO DE FUNÇÕES, CHAVE LIGA/DESLIGA E CHAVE DE ACIONAMENTO PARA AQUECIMENTO, COM INDICADOR LUMINOSO.</t>
    </r>
    <r>
      <rPr>
        <b/>
        <sz val="9"/>
        <color theme="1"/>
        <rFont val="Arial"/>
        <family val="2"/>
      </rPr>
      <t xml:space="preserve"> </t>
    </r>
    <r>
      <rPr>
        <sz val="9"/>
        <color theme="1"/>
        <rFont val="Arial"/>
        <family val="2"/>
      </rPr>
      <t>SISTEMA DE AQUECIMENTO OFERECENDO UMA LIMPEZA EFICAZ. SISTEMA DE DRENAGEM RÁPIDA. CICLO DE TRABALHO AUTOMÁTICO COM TEMPORIZADOR ATÉ 60 MINUTOS.</t>
    </r>
    <r>
      <rPr>
        <b/>
        <sz val="9"/>
        <color theme="1"/>
        <rFont val="Arial"/>
        <family val="2"/>
      </rPr>
      <t xml:space="preserve"> </t>
    </r>
    <r>
      <rPr>
        <sz val="9"/>
        <color theme="1"/>
        <rFont val="Arial"/>
        <family val="2"/>
      </rPr>
      <t>CONTROLE DE TEMPO DE TRABALHO INDICADO POR LED PARA FACILITAR O MONITORAMENTO DO PROCESSO. FABRICADOS SOMENTE COM AQUECIMENTO, DE 35ºC. GABINETE CONSTRUÍDO EM CHAPA DE AÇO SAE 1020 COM TRATAMENTO ANTICORROSIVO E ACABAMENTO (PINTURA) EM EPÓXI TEXTURIZADO NA COR BRANCA (OPCIONAL INOX).</t>
    </r>
    <r>
      <rPr>
        <b/>
        <sz val="9"/>
        <color theme="1"/>
        <rFont val="Arial"/>
        <family val="2"/>
      </rPr>
      <t xml:space="preserve"> </t>
    </r>
    <r>
      <rPr>
        <sz val="9"/>
        <color theme="1"/>
        <rFont val="Arial"/>
        <family val="2"/>
      </rPr>
      <t>CUBA INTERNA EM AÇO INOX AISI 304 POLIDO (ESTAMPADO), SEM EMENDAS OU SOLDAS. CESTO EM AÇO INOX PERFURADO PROPORCIONA MAIOR DURABILIDADE. MONTADO SOB PÉS DE BORRACHA. COMPACTO E SILENCIOSO. ENTRADA E SAÍDA DE ÁGUA, DRENO. CONEXÃO PARA MANGUEIRA DE SILICONE. FUSÍVEL DE SEGURANÇA (PROTEÇÃO). ESPECIFICAÇÕES TIMER: 60 MINUTOS AQUECIMENTO: 35°C CONTROLADOR: DIGITAL FREQUÊNCIA DE TRABALHO: 40 KHZ ITENS INCLUSOS TAMPA LISA EM AÇO INOX. CESTO REMOVÍVEL EM AÇO INOX. FUSÍVEL DE SEGURANÇA. TERMO DE GARANTIA DE 1 ANO CONTRA DEFEITOS DE FABRICAÇÃO. CABO DE ALIMENTAÇÃO ELÉTRICA COM PLUG.</t>
    </r>
  </si>
  <si>
    <r>
      <t xml:space="preserve">MARTELETE PNEUMÁTICO COM ARCO DE SERRA, UTILIZADO PARA SEPARAR BASES METÁLICAS DOS MODELOS A SEREM TRANSPORTADOS PARA O ARTICULADOR E DEMUFLAGEM TOTAL E/OU PARCIAL DAS PRÓTESES, E TAMBÉM COMO TROQUELIZADOR. </t>
    </r>
    <r>
      <rPr>
        <sz val="9"/>
        <color theme="1"/>
        <rFont val="Arial"/>
        <family val="2"/>
      </rPr>
      <t>MODELO: MARTELETE PNEUMÁTICO</t>
    </r>
    <r>
      <rPr>
        <b/>
        <sz val="9"/>
        <color theme="1"/>
        <rFont val="Arial"/>
        <family val="2"/>
      </rPr>
      <t xml:space="preserve"> </t>
    </r>
    <r>
      <rPr>
        <sz val="9"/>
        <color theme="1"/>
        <rFont val="Arial"/>
        <family val="2"/>
      </rPr>
      <t>PESO LÍQUIDO: 0,500 KG</t>
    </r>
    <r>
      <rPr>
        <b/>
        <sz val="9"/>
        <color theme="1"/>
        <rFont val="Arial"/>
        <family val="2"/>
      </rPr>
      <t xml:space="preserve"> </t>
    </r>
    <r>
      <rPr>
        <sz val="9"/>
        <color theme="1"/>
        <rFont val="Arial"/>
        <family val="2"/>
      </rPr>
      <t>PESO BRUTO:0,690 KG</t>
    </r>
    <r>
      <rPr>
        <b/>
        <sz val="9"/>
        <color theme="1"/>
        <rFont val="Arial"/>
        <family val="2"/>
      </rPr>
      <t xml:space="preserve"> </t>
    </r>
    <r>
      <rPr>
        <sz val="9"/>
        <color theme="1"/>
        <rFont val="Arial"/>
        <family val="2"/>
      </rPr>
      <t>PRESSÃO DE USO: 80 Á 90 LBS.</t>
    </r>
    <r>
      <rPr>
        <b/>
        <sz val="9"/>
        <color theme="1"/>
        <rFont val="Arial"/>
        <family val="2"/>
      </rPr>
      <t xml:space="preserve"> </t>
    </r>
    <r>
      <rPr>
        <sz val="9"/>
        <color theme="1"/>
        <rFont val="Arial"/>
        <family val="2"/>
      </rPr>
      <t>DIMENSÕES: 50/60HZ</t>
    </r>
    <r>
      <rPr>
        <b/>
        <sz val="9"/>
        <color theme="1"/>
        <rFont val="Arial"/>
        <family val="2"/>
      </rPr>
      <t xml:space="preserve"> </t>
    </r>
    <r>
      <rPr>
        <sz val="9"/>
        <color theme="1"/>
        <rFont val="Arial"/>
        <family val="2"/>
      </rPr>
      <t>CORPO: 115MM (COMPRIMENTO) E 221MM (DIÂMETRO).</t>
    </r>
    <r>
      <rPr>
        <b/>
        <sz val="9"/>
        <color theme="1"/>
        <rFont val="Arial"/>
        <family val="2"/>
      </rPr>
      <t xml:space="preserve"> </t>
    </r>
    <r>
      <rPr>
        <sz val="9"/>
        <color theme="1"/>
        <rFont val="Arial"/>
        <family val="2"/>
      </rPr>
      <t>MANGUEIRA PEDAL: 2,0 METROS</t>
    </r>
  </si>
  <si>
    <r>
      <t xml:space="preserve">MOCHO ODONTOLÓGICO </t>
    </r>
    <r>
      <rPr>
        <sz val="9"/>
        <color theme="1"/>
        <rFont val="Arial"/>
        <family val="2"/>
      </rPr>
      <t>OFERECE MOBILIDADE E SEGURANÇA NA POSIÇÃO CORRETA DE SE TRABALHAR, MODELO CADEIRA /MOCHO ODONTOLÓGICO COM APOIO PARA AS COSTAS REGULÁVEL. POSSUI ESTOFAMENTO EM ESPUMA INJETADA REVESTIDO COM PVC EXPANDIDO SEM COSTURA PARA FACILITAR A LIMPEZA E DESINFECÇÃO, POSSUEM CINCO RODÍZIOS DUPLOS QUE PROPORCIONAM ESTABILIDADE E AJUSTE DE ALTURA, COLUNA/PISTÃO A GÁS. COR VERDE CLARO.</t>
    </r>
  </si>
  <si>
    <r>
      <t xml:space="preserve">MOTOR DE BANCADA  </t>
    </r>
    <r>
      <rPr>
        <sz val="9"/>
        <color theme="1"/>
        <rFont val="Arial"/>
        <family val="2"/>
      </rPr>
      <t>POTÊNCIA DE 40.000 RPM, TORQUE MÁXIMO: 4, 5N.CM, CONTROLE A VELOCIDADE NO PEDAL OU NO COMANDO, ESCOLHA A DIREÇÃO DA ROTAÇÃO, SISTEMA DE PROTEÇÃO DE SOBRECARGA, VOLTAGEM- 110V.</t>
    </r>
  </si>
  <si>
    <r>
      <t xml:space="preserve">PEÇA DE MÃO CIRÚRGICA MULTIPLICADORA ANGULADA 1:2 </t>
    </r>
    <r>
      <rPr>
        <sz val="9"/>
        <color theme="1"/>
        <rFont val="Arial"/>
        <family val="2"/>
      </rPr>
      <t>CARACTERÍSTICAS:</t>
    </r>
    <r>
      <rPr>
        <b/>
        <sz val="9"/>
        <color theme="1"/>
        <rFont val="Arial"/>
        <family val="2"/>
      </rPr>
      <t xml:space="preserve"> </t>
    </r>
    <r>
      <rPr>
        <sz val="9"/>
        <color theme="1"/>
        <rFont val="Arial"/>
        <family val="2"/>
      </rPr>
      <t>BLOQUEIO DE MANDRIL POR ANEL</t>
    </r>
    <r>
      <rPr>
        <b/>
        <sz val="9"/>
        <color theme="1"/>
        <rFont val="Arial"/>
        <family val="2"/>
      </rPr>
      <t xml:space="preserve"> </t>
    </r>
    <r>
      <rPr>
        <sz val="9"/>
        <color theme="1"/>
        <rFont val="Arial"/>
        <family val="2"/>
      </rPr>
      <t>ESPECIFICAÇÕES:</t>
    </r>
    <r>
      <rPr>
        <b/>
        <sz val="9"/>
        <color theme="1"/>
        <rFont val="Arial"/>
        <family val="2"/>
      </rPr>
      <t xml:space="preserve"> </t>
    </r>
    <r>
      <rPr>
        <sz val="9"/>
        <color theme="1"/>
        <rFont val="Arial"/>
        <family val="2"/>
      </rPr>
      <t>CABEÇA: PEÇAS DE MÃO COM ÂNGULO DE 20°</t>
    </r>
    <r>
      <rPr>
        <b/>
        <sz val="9"/>
        <color theme="1"/>
        <rFont val="Arial"/>
        <family val="2"/>
      </rPr>
      <t xml:space="preserve"> </t>
    </r>
    <r>
      <rPr>
        <sz val="9"/>
        <color theme="1"/>
        <rFont val="Arial"/>
        <family val="2"/>
      </rPr>
      <t>TRANSMISSÃO: VELOCIDADE DIRETA 1:1</t>
    </r>
    <r>
      <rPr>
        <b/>
        <sz val="9"/>
        <color theme="1"/>
        <rFont val="Arial"/>
        <family val="2"/>
      </rPr>
      <t xml:space="preserve"> </t>
    </r>
    <r>
      <rPr>
        <sz val="9"/>
        <color theme="1"/>
        <rFont val="Arial"/>
        <family val="2"/>
      </rPr>
      <t>TRANSMISSÃO: MULTIPLICADOR 1:2</t>
    </r>
    <r>
      <rPr>
        <b/>
        <sz val="9"/>
        <color theme="1"/>
        <rFont val="Arial"/>
        <family val="2"/>
      </rPr>
      <t xml:space="preserve"> </t>
    </r>
    <r>
      <rPr>
        <sz val="9"/>
        <color theme="1"/>
        <rFont val="Arial"/>
        <family val="2"/>
      </rPr>
      <t>PARA FRESAS CIRÚRGICAS (Ø2,35);</t>
    </r>
    <r>
      <rPr>
        <b/>
        <sz val="9"/>
        <color theme="1"/>
        <rFont val="Arial"/>
        <family val="2"/>
      </rPr>
      <t xml:space="preserve"> </t>
    </r>
    <r>
      <rPr>
        <sz val="9"/>
        <color theme="1"/>
        <rFont val="Arial"/>
        <family val="2"/>
      </rPr>
      <t>VELOCIDADE MÁXIMA: 40.000 MIN-1;</t>
    </r>
    <r>
      <rPr>
        <b/>
        <sz val="9"/>
        <color theme="1"/>
        <rFont val="Arial"/>
        <family val="2"/>
      </rPr>
      <t xml:space="preserve"> </t>
    </r>
    <r>
      <rPr>
        <sz val="9"/>
        <color theme="1"/>
        <rFont val="Arial"/>
        <family val="2"/>
      </rPr>
      <t>VELOCIDADE MÁXIMA NA PONTA:</t>
    </r>
    <r>
      <rPr>
        <b/>
        <sz val="9"/>
        <color theme="1"/>
        <rFont val="Arial"/>
        <family val="2"/>
      </rPr>
      <t xml:space="preserve"> </t>
    </r>
    <r>
      <rPr>
        <sz val="9"/>
        <color theme="1"/>
        <rFont val="Arial"/>
        <family val="2"/>
      </rPr>
      <t>80.000 RPM</t>
    </r>
    <r>
      <rPr>
        <b/>
        <sz val="9"/>
        <color theme="1"/>
        <rFont val="Arial"/>
        <family val="2"/>
      </rPr>
      <t xml:space="preserve"> </t>
    </r>
    <r>
      <rPr>
        <sz val="9"/>
        <color theme="1"/>
        <rFont val="Arial"/>
        <family val="2"/>
      </rPr>
      <t>TORQUE MÁXIMO 2,7 NCM FABRICADA EM AÇO INOXIDÁVEL DE ALTA RESISTÊNCIA FORMATO ANATÔMICO FACILITANDO A O USO E HIGIENIZAÇÃO PARA USO DE BROICAS 20,33 A 2,35 MM (DIÂMETRO) X 65 MM.PARA BROCAS DE 45 MM DE COMPRIMENTO DEVE-SE UTILIZAR ADAPTADOR DE BROCA QUE ACOMPANHA O PRODUTO</t>
    </r>
  </si>
  <si>
    <r>
      <t xml:space="preserve">SELADORA </t>
    </r>
    <r>
      <rPr>
        <sz val="9"/>
        <color theme="1"/>
        <rFont val="Arial"/>
        <family val="2"/>
      </rPr>
      <t>PARA SELAGEM DE GRAU CIRÚRGICO,RESISTÊNCIA PTC BLINDADA COM CONTROLE AUTOMÁTICO DE TEMPERATURA, BIVOLT AUTO MÁTICO (110V-240V); SISTEMA INTEGRADO DE CORTE EM AMBAS AS DIREÇÔES; ACIONAMENTO POR MEIO DE ALAVANCA COM TRAVA; SISTEMA MICROCONTROLADO PARA MAIOR PRECISÃO NO TEMPO DE SELAGEM; SISTEMAS DE AVISOS COM LEDS INDICATIVOS E BIPS SONOROS, NO TECLADO DE MEMBRANA; DESLIGAMENTO AUTOMÁTICO EM CASO DE INATIVIDADE POR 60 MINUTOS; POTÊNCIA DE 80W; ÁREA DE SELAGEM 30CM; ESPESSURA DE SELAGEM 12MM; COMPACTA, DIMENSÕES (LXAXP) 44,2X12,5X30,5CM. GARANTIA DE 1 ANO.</t>
    </r>
  </si>
  <si>
    <r>
      <t xml:space="preserve">SONIC BORDEM -  CANETA DE ULTRASSOM </t>
    </r>
    <r>
      <rPr>
        <sz val="9"/>
        <color theme="1"/>
        <rFont val="Arial"/>
        <family val="2"/>
      </rPr>
      <t>PEÇA DE MÃO CONFECCIONADA COM MATERIAIS DE ALTA QUALIDADE;</t>
    </r>
    <r>
      <rPr>
        <b/>
        <sz val="9"/>
        <color theme="1"/>
        <rFont val="Arial"/>
        <family val="2"/>
      </rPr>
      <t xml:space="preserve"> </t>
    </r>
    <r>
      <rPr>
        <sz val="9"/>
        <color theme="1"/>
        <rFont val="Arial"/>
        <family val="2"/>
      </rPr>
      <t>POSSUI CORPO CONSTRUÍDO EM ALUMÍNIO CROMADO O QUE GARANTE LEVEZA AO PRODUTO; SEU CORPO POSSUI POUCAS LINHAS E EXCELENTE DESIGN PROPORCIONANDO ERGONOMIA, E FACILIDADE NA ASSEPSIA;</t>
    </r>
    <r>
      <rPr>
        <b/>
        <sz val="9"/>
        <color theme="1"/>
        <rFont val="Arial"/>
        <family val="2"/>
      </rPr>
      <t xml:space="preserve"> I</t>
    </r>
    <r>
      <rPr>
        <sz val="9"/>
        <color theme="1"/>
        <rFont val="Arial"/>
        <family val="2"/>
      </rPr>
      <t>NSTRUMENTO AUTOCLAVÁVEL A 135 ºC;</t>
    </r>
    <r>
      <rPr>
        <b/>
        <sz val="9"/>
        <color theme="1"/>
        <rFont val="Arial"/>
        <family val="2"/>
      </rPr>
      <t xml:space="preserve"> </t>
    </r>
    <r>
      <rPr>
        <sz val="9"/>
        <color theme="1"/>
        <rFont val="Arial"/>
        <family val="2"/>
      </rPr>
      <t>FOI PROJETADO PARA SER UTILIZADO POR PROFISSIONAIS QUALIFICADOS EM ODONTOLOGIA;</t>
    </r>
    <r>
      <rPr>
        <b/>
        <sz val="9"/>
        <color theme="1"/>
        <rFont val="Arial"/>
        <family val="2"/>
      </rPr>
      <t xml:space="preserve"> </t>
    </r>
    <r>
      <rPr>
        <sz val="9"/>
        <color theme="1"/>
        <rFont val="Arial"/>
        <family val="2"/>
      </rPr>
      <t>É DE CONFORTÁVEL MANUSEIO, POIS ALÉM DE ERGOMÉTRICO, TAMBÉM POSSUI PESO REDUZIDO, ALTA POTÊNCIA E BAIXO NÍVEL DE RUÍDO;</t>
    </r>
    <r>
      <rPr>
        <b/>
        <sz val="9"/>
        <color theme="1"/>
        <rFont val="Arial"/>
        <family val="2"/>
      </rPr>
      <t xml:space="preserve"> </t>
    </r>
    <r>
      <rPr>
        <sz val="9"/>
        <color theme="1"/>
        <rFont val="Arial"/>
        <family val="2"/>
      </rPr>
      <t>MOVIMENTO ELÍPTICO DA PONTA, MUITO EFICIENTE NA REMOÇÃO DE TÁRTAROS;</t>
    </r>
    <r>
      <rPr>
        <b/>
        <sz val="9"/>
        <color theme="1"/>
        <rFont val="Arial"/>
        <family val="2"/>
      </rPr>
      <t xml:space="preserve"> </t>
    </r>
    <r>
      <rPr>
        <sz val="9"/>
        <color theme="1"/>
        <rFont val="Arial"/>
        <family val="2"/>
      </rPr>
      <t>O DESENHO ESTILIZADO, SEU CABO ANATÔMICO E SEU BAIXO PESO REDUZEM O CANSAÇO EM TRATAMENTOS LONGOS;</t>
    </r>
    <r>
      <rPr>
        <b/>
        <sz val="9"/>
        <color theme="1"/>
        <rFont val="Arial"/>
        <family val="2"/>
      </rPr>
      <t xml:space="preserve"> </t>
    </r>
    <r>
      <rPr>
        <sz val="9"/>
        <color theme="1"/>
        <rFont val="Arial"/>
        <family val="2"/>
      </rPr>
      <t>O SISTEMA DE REFRIGERAÇÃO PROPORCIONA À SUPERFÍCIE A SER TRATADA UMA TEMPERATURA AMENA E CONSTANTE, SEM CAUSAR DANOS AO INSERTO OU ÁREA TRATADA;</t>
    </r>
    <r>
      <rPr>
        <b/>
        <sz val="9"/>
        <color theme="1"/>
        <rFont val="Arial"/>
        <family val="2"/>
      </rPr>
      <t xml:space="preserve"> </t>
    </r>
    <r>
      <rPr>
        <sz val="9"/>
        <color theme="1"/>
        <rFont val="Arial"/>
        <family val="2"/>
      </rPr>
      <t>FÁCIL INSTALAÇÃO;</t>
    </r>
    <r>
      <rPr>
        <b/>
        <sz val="9"/>
        <color theme="1"/>
        <rFont val="Arial"/>
        <family val="2"/>
      </rPr>
      <t xml:space="preserve"> </t>
    </r>
    <r>
      <rPr>
        <sz val="9"/>
        <color theme="1"/>
        <rFont val="Arial"/>
        <family val="2"/>
      </rPr>
      <t>O CAVITADOR SÔNICO CAVFLEX 6000 É UM DISPOSITIVO QUE POSSUI PONTA QUE OSCILA (FREQÜÊNCIA DE 3000-8000 HZ) DEVIDO À PASSAGEM DE AR COMPRIMIDO (PRESSÃO DE AR: 2,46KG/CM2 = 35 LBS PSI) EM SEU SISTEMA TRANSDUTOR;</t>
    </r>
    <r>
      <rPr>
        <b/>
        <sz val="9"/>
        <color theme="1"/>
        <rFont val="Arial"/>
        <family val="2"/>
      </rPr>
      <t xml:space="preserve"> </t>
    </r>
    <r>
      <rPr>
        <sz val="9"/>
        <color theme="1"/>
        <rFont val="Arial"/>
        <family val="2"/>
      </rPr>
      <t>SEU ENCAIXE AO EQUIPO SE DÁ ATRAVÉS DO MODELO DE CONEXÃO BORDEN;</t>
    </r>
    <r>
      <rPr>
        <b/>
        <sz val="9"/>
        <color theme="1"/>
        <rFont val="Arial"/>
        <family val="2"/>
      </rPr>
      <t xml:space="preserve"> </t>
    </r>
    <r>
      <rPr>
        <sz val="9"/>
        <color theme="1"/>
        <rFont val="Arial"/>
        <family val="2"/>
      </rPr>
      <t>O CORPO DO CAVFLEX 6000 POSSUI DIÂMETRO DE 16.5MM E SEU COMPRIMENTO TOTAL (SEM PONTA) É DE APROXIMADAMENTE 116MM “BORDEN’’ E 122MM "MIDWEST’’;</t>
    </r>
    <r>
      <rPr>
        <b/>
        <sz val="9"/>
        <color theme="1"/>
        <rFont val="Arial"/>
        <family val="2"/>
      </rPr>
      <t xml:space="preserve"> </t>
    </r>
    <r>
      <rPr>
        <sz val="9"/>
        <color theme="1"/>
        <rFont val="Arial"/>
        <family val="2"/>
      </rPr>
      <t>GARANTIA: 1 ANO.</t>
    </r>
  </si>
  <si>
    <r>
      <t xml:space="preserve">APAGADOR PARA QUADRO BRANCO 15 X 06 CM - </t>
    </r>
    <r>
      <rPr>
        <sz val="9"/>
        <color rgb="FF000000"/>
        <rFont val="Arial"/>
        <family val="2"/>
      </rPr>
      <t xml:space="preserve">Corpo Em Plástico De Alta Resistencia, Superfície Interna Em Espuma E Base em Feltro. Anatômico. Suporte Para Duas Canetas De Quadro Branco. </t>
    </r>
  </si>
  <si>
    <r>
      <t>APONTADOR DE LAPIS MATERIAL</t>
    </r>
    <r>
      <rPr>
        <sz val="9"/>
        <color rgb="FF000000"/>
        <rFont val="Arial"/>
        <family val="2"/>
      </rPr>
      <t>: termoplástico, tipo: escolar, cor variada, tamanho: médio, quantidade furos: 01 características adicionais: com depósito</t>
    </r>
  </si>
  <si>
    <r>
      <t xml:space="preserve">BORRACHA BRANCA ESCOLAR DIM - Nº 40 (MEDIA) </t>
    </r>
    <r>
      <rPr>
        <sz val="9"/>
        <color rgb="FF000000"/>
        <rFont val="Arial"/>
        <family val="2"/>
      </rPr>
      <t>- COM NO MINIMO 40 UNIDADES; Para escrita à lápis, medindo no mínimo 33 x 23 x 08 MM, composta por borracha natural, borracha Sintética, cargas, óleo mineral e acelerador de energia, validade de no mínimo 01 (um)ano.33 x 23 x 08 MM.</t>
    </r>
  </si>
  <si>
    <r>
      <t>CADERNO BROCHURRA GRANDE  48 FOLHAS CAPA DURA</t>
    </r>
    <r>
      <rPr>
        <sz val="9"/>
        <color rgb="FF000000"/>
        <rFont val="Arial"/>
        <family val="2"/>
      </rPr>
      <t xml:space="preserve"> Caderno brochura grande 48 folhas Capa Dura Universitário área para identificação e folhas pautadas. Formato: 200mm x 275mm</t>
    </r>
  </si>
  <si>
    <r>
      <t>CADERNO BROCHURRA GRANDE 96 FOLHAS,</t>
    </r>
    <r>
      <rPr>
        <sz val="9"/>
        <color rgb="FF000000"/>
        <rFont val="Arial"/>
        <family val="2"/>
      </rPr>
      <t xml:space="preserve"> Caderno brochura grande 96 folhas Capa Dura Universitário área para identificação e folhas pautadas. Formato: 200mm x 275m</t>
    </r>
  </si>
  <si>
    <r>
      <t>CADERNO CAPA DURA 200 FOLHAS</t>
    </r>
    <r>
      <rPr>
        <sz val="9"/>
        <color rgb="FF000000"/>
        <rFont val="Arial"/>
        <family val="2"/>
      </rPr>
      <t xml:space="preserve"> - Capa Em Papelão Plastificado C/ No Mínimo 200 Folhas Formato De Aproximadamente 20,5 X 28,0 Cm, Folhas Internas E M Papel Branco Pautado De No Mínimo 56g M2</t>
    </r>
  </si>
  <si>
    <r>
      <t>CADERNO ESPIRAL PEQUENO CAPA DURA</t>
    </r>
    <r>
      <rPr>
        <sz val="9"/>
        <color rgb="FF000000"/>
        <rFont val="Arial"/>
        <family val="2"/>
      </rPr>
      <t>,1 matéria 96 fls, estampas diversas, formato 140mmx20mm</t>
    </r>
  </si>
  <si>
    <r>
      <t xml:space="preserve">CAIXA CORRESPONDÊNCIA DUPLA - </t>
    </r>
    <r>
      <rPr>
        <sz val="9"/>
        <color rgb="FF000000"/>
        <rFont val="Arial"/>
        <family val="2"/>
      </rPr>
      <t>Duas bandejas articuláveis Tamanho ofício Disposição vertical Produzida em poliestireno Dimensões do item C x L x A 35.6 x 7.9 x 25.4 centímetros</t>
    </r>
  </si>
  <si>
    <r>
      <t xml:space="preserve">CAIXA DE LÁPIS DE COR COM 24 CORES COM SISTEMA ANATÔMICO E ANTIDERRAPANTE - </t>
    </r>
    <r>
      <rPr>
        <sz val="9"/>
        <color rgb="FF000000"/>
        <rFont val="Arial"/>
        <family val="2"/>
      </rPr>
      <t xml:space="preserve">pontas dos lápis mais resistentes. - formato sextavado, com cores metálicas. - madeira plantada de alta qualidade. - fácil de apontar- sortimento de cores selecionado que facilita o uso e o aprendizado das cores. - fidelidade entre a cor do verniz </t>
    </r>
  </si>
  <si>
    <r>
      <t xml:space="preserve">CAIXA ORGANIZADORA TRANSPARENTE COM TAMPA  28,2 </t>
    </r>
    <r>
      <rPr>
        <sz val="9"/>
        <color rgb="FF000000"/>
        <rFont val="Arial"/>
        <family val="2"/>
      </rPr>
      <t>-tamanho grande para quantidade mínima de 28,2 litros com tampa com sistema de travamento</t>
    </r>
  </si>
  <si>
    <r>
      <t xml:space="preserve">CANETA HIDROGRÁFICA, ESTOJO COM 12 CORES - </t>
    </r>
    <r>
      <rPr>
        <sz val="9"/>
        <color rgb="FF000000"/>
        <rFont val="Arial"/>
        <family val="2"/>
      </rPr>
      <t>ponta média de feltro residente, cor do corpo indica cor da tinta, resistente a manchas borrões e falhas, longa duração tinta lavável.</t>
    </r>
  </si>
  <si>
    <r>
      <t>COLA BRANCA 1 L</t>
    </r>
    <r>
      <rPr>
        <sz val="9"/>
        <color rgb="FF000000"/>
        <rFont val="Arial"/>
        <family val="2"/>
      </rPr>
      <t xml:space="preserve"> a base de agua e PVA cola 100% lavável mesmo depois de seca, bico contra entupimentos e vazamentos</t>
    </r>
  </si>
  <si>
    <r>
      <t xml:space="preserve">COLA BRANCA 230 ML </t>
    </r>
    <r>
      <rPr>
        <sz val="9"/>
        <color rgb="FF000000"/>
        <rFont val="Arial"/>
        <family val="2"/>
      </rPr>
      <t xml:space="preserve">- composição: acetato de polivinila, cor branco.  Características adicionais: atóxica bico aplicador roscado e selo inmetro. Tipo: pastosa. Tubo 230ml. </t>
    </r>
  </si>
  <si>
    <r>
      <t xml:space="preserve">COLA DE TECIDO 35G - </t>
    </r>
    <r>
      <rPr>
        <sz val="9"/>
        <color rgb="FF000000"/>
        <rFont val="Arial"/>
        <family val="2"/>
      </rPr>
      <t>de secagem rápida, adesivo de reforço líquido de ligação rápida para todos os tecidos, vestuário e reparo</t>
    </r>
  </si>
  <si>
    <r>
      <t xml:space="preserve">COLA QUENTE SILICONE 15 MM - </t>
    </r>
    <r>
      <rPr>
        <sz val="9"/>
        <color rgb="FF000000"/>
        <rFont val="Arial"/>
        <family val="2"/>
      </rPr>
      <t>Cola, composição: silicone, aplicação: pistola quente, característica adicionais: 15mm, tipo: bastão</t>
    </r>
  </si>
  <si>
    <r>
      <t xml:space="preserve">COLA QUENTE SILICONE 7,5 MM E 30 CM BASTÃO </t>
    </r>
    <r>
      <rPr>
        <sz val="9"/>
        <color rgb="FF000000"/>
        <rFont val="Arial"/>
        <family val="2"/>
      </rPr>
      <t>Cola, composição: silicone, aplicação: pistola quente, características adicionais: com 7,5mm de diâmetro e 30cm de comprimento, tipo: bastão</t>
    </r>
  </si>
  <si>
    <r>
      <t xml:space="preserve">CONJUNTO ESTECAS PARA BISCUIT DE MADEIRA, 16 PONTAS - </t>
    </r>
    <r>
      <rPr>
        <sz val="9"/>
        <color rgb="FF000000"/>
        <rFont val="Arial"/>
        <family val="2"/>
      </rPr>
      <t>kit 8 peças estacas para biscuit com 16 modelos de ponta branco com vermelho material: madeira de alta qualidade</t>
    </r>
  </si>
  <si>
    <r>
      <t xml:space="preserve">ELASTICO DE BORRACHA NATURAL  3 MM </t>
    </r>
    <r>
      <rPr>
        <sz val="9"/>
        <color rgb="FF000000"/>
        <rFont val="Arial"/>
        <family val="2"/>
      </rPr>
      <t>Tamanho: Fino Cor: Amarelo Medidas aproximadas: (Largura/Espessura/Diâmetro): 1,5 mm x 2 mm x 8 cm Contém: 1200 Unidades Peso: 1000 gramas Prazo de validade e garantia: 24 meses Composição: Látex (Borracha Natural)</t>
    </r>
  </si>
  <si>
    <r>
      <t xml:space="preserve">EXTRUSORA DE METAL PROFISSIONAL COM 20 FORMAS - </t>
    </r>
    <r>
      <rPr>
        <sz val="9"/>
        <color rgb="FF000000"/>
        <rFont val="Arial"/>
        <family val="2"/>
      </rPr>
      <t>discos) material: aço inoxidável para biscuit</t>
    </r>
  </si>
  <si>
    <r>
      <t xml:space="preserve">FIBRA SILICONIZADA EXTRA VIRGEM 1KILO - </t>
    </r>
    <r>
      <rPr>
        <sz val="9"/>
        <color rgb="FF000000"/>
        <rFont val="Arial"/>
        <family val="2"/>
      </rPr>
      <t>Fibra Siliconada Extra Virgem, matéria-prima importada, não junta ácaros, atóxica, antialérgica, lavável, não murcha, muito macia, fibra soltinha, excelente rendimento, Ideal para enchimentos de almofadas, pelúcias, travesseiros, sofás, colchões. Composição: 100% Poliéster</t>
    </r>
  </si>
  <si>
    <r>
      <t>FITA ADESIVA DUPLA FACE,</t>
    </r>
    <r>
      <rPr>
        <sz val="9"/>
        <color rgb="FF000000"/>
        <rFont val="Arial"/>
        <family val="2"/>
      </rPr>
      <t xml:space="preserve"> cor transparente, resistente, fixação extra forte, largura comprimento: 12mmx2m, fabricada em material de boa qualidade.</t>
    </r>
  </si>
  <si>
    <r>
      <t>GIZ DE CERA CAIXA COM 12 UNIDADES</t>
    </r>
    <r>
      <rPr>
        <sz val="9"/>
        <color rgb="FF000000"/>
        <rFont val="Arial"/>
        <family val="2"/>
      </rPr>
      <t xml:space="preserve"> - composição básica: parafina, esteatina e pigmentos orgânicos, não perecível, não tóxico, contendo obrigatória Mente as cores básicas. Medindo no mínimo 10 cm de comprimento, caixa com aproximadamente 215 gramas.</t>
    </r>
  </si>
  <si>
    <r>
      <t xml:space="preserve">GIZ ESCOLAR BRANCO PARA QUADRO NEGRO </t>
    </r>
    <r>
      <rPr>
        <sz val="9"/>
        <color rgb="FF000000"/>
        <rFont val="Arial"/>
        <family val="2"/>
      </rPr>
      <t>medindo no mínimo 40x48 cm - giz quadro negro, material sulfato de cálcio, tipo palito, cor branca - caixa com 64 unidades</t>
    </r>
  </si>
  <si>
    <r>
      <t>GIZ ESCOLAR COLOR PARA QUADRO NEGRO antialérgico</t>
    </r>
    <r>
      <rPr>
        <sz val="9"/>
        <color rgb="FF000000"/>
        <rFont val="Arial"/>
        <family val="2"/>
      </rPr>
      <t>, não toxico, composição básica de gipsita desidratada, gesso ortopédico, corante de agua, com aprovação em teste de irritação dermatológica. Caixa 50 unidades com 7 cores aproximadamente 290 gr</t>
    </r>
  </si>
  <si>
    <r>
      <t>GUARDANAPO DECOUPAGE</t>
    </r>
    <r>
      <rPr>
        <sz val="9"/>
        <color rgb="FF000000"/>
        <rFont val="Arial"/>
        <family val="2"/>
      </rPr>
      <t xml:space="preserve"> diversas estampas Medida: 33cm x 33cm Material: Papel Folha tripla</t>
    </r>
  </si>
  <si>
    <r>
      <t xml:space="preserve">JOGO DE QUEBRA CABECA EDUCATIVO COM 100 PC EM MDF </t>
    </r>
    <r>
      <rPr>
        <sz val="9"/>
        <color rgb="FF000000"/>
        <rFont val="Arial"/>
        <family val="2"/>
      </rPr>
      <t>MODELOS DIVERSOS SOLICITADOS PELA SECRETARIA DEMANDANTE PARA exercitar a memória visual, desenvolvimento da capacidade de Resolução de problemas. - Produto novo e lacrado - Faixa Etária: a partir de 2 anos - Contém: um tabuleiro em MDF e peças de encaixe Certificado INMETRO</t>
    </r>
  </si>
  <si>
    <r>
      <t>KIT BOLEADORES EM ACRÍLICO PARA PONTILHISMO</t>
    </r>
    <r>
      <rPr>
        <sz val="9"/>
        <color rgb="FF000000"/>
        <rFont val="Arial"/>
        <family val="2"/>
      </rPr>
      <t xml:space="preserve"> – MANDALAS COMPRIMENTO 15 CM COM 13 PEÇAS</t>
    </r>
  </si>
  <si>
    <r>
      <t xml:space="preserve">KIT PARA GANCHO PENDURADOR TRIÂNGULO </t>
    </r>
    <r>
      <rPr>
        <sz val="9"/>
        <color rgb="FF000000"/>
        <rFont val="Arial"/>
        <family val="2"/>
      </rPr>
      <t>em metal injetado para quadros decorativos material de alta qualidade cor cromado com 2 furos e parafusos 5mm</t>
    </r>
  </si>
  <si>
    <r>
      <t xml:space="preserve">LAPIS DE COR 12 CORES ANATOMICOS GRANDE - </t>
    </r>
    <r>
      <rPr>
        <sz val="9"/>
        <color rgb="FF000000"/>
        <rFont val="Arial"/>
        <family val="2"/>
      </rPr>
      <t>formato sextavado, com cores metálicas. - madeira plantada de alta qualidade. - fácil de apontar. - sortimento de cores selecionado que facilita o uso e o aprendizado das cores. - fidelidade entre a cor do verniz e a cor</t>
    </r>
  </si>
  <si>
    <r>
      <t xml:space="preserve">LAPIS DE GRAFITE VERDE N° 2 </t>
    </r>
    <r>
      <rPr>
        <sz val="9"/>
        <color rgb="FF000000"/>
        <rFont val="Arial"/>
        <family val="2"/>
      </rPr>
      <t>CAIXA COM 144 UNIDADES Cor Preto Material Plástico Dimensões do item C x L x A 7.1 x 6.2 x 18 centímetros Ponta resistente - Hb nº2 Não lasca nem quebra com facilidade Corpo redondo Apaga melhor Fácil de apontar</t>
    </r>
  </si>
  <si>
    <r>
      <t xml:space="preserve">MOLDE DE SILICONE KIT BOLACHAS PARA CONFECÇÃO DE BISCUIT - </t>
    </r>
    <r>
      <rPr>
        <sz val="9"/>
        <color rgb="FF000000"/>
        <rFont val="Arial"/>
        <family val="2"/>
      </rPr>
      <t>Molde de silicone kit bolachas, para confecção de biscuit, para biscuit artesanal, comprimento: 6,5 cm, Largura: 4cm, Espessura / Altura: 2 cm</t>
    </r>
  </si>
  <si>
    <r>
      <t xml:space="preserve">MOLDE DE SILICONE KIT FAZENDINHA, PARA CONFECÇÃO DE BISCUIT - </t>
    </r>
    <r>
      <rPr>
        <sz val="9"/>
        <color rgb="FF000000"/>
        <rFont val="Arial"/>
        <family val="2"/>
      </rPr>
      <t xml:space="preserve">Molde de silicone kit Fazendinha, para confecção de biscuit, para biscuit artesanal. Material: silicone, Cor: branca Altura: 1.50 cm, Largura: 8.50 cm, comprimento: 9.00 cm, peso: 80 g </t>
    </r>
  </si>
  <si>
    <r>
      <t xml:space="preserve">MOLDE DE SILICONE PARA BISCUIT DE ALTA QUALIDADE ROSTINHO FOFINHO DE 4CM - </t>
    </r>
    <r>
      <rPr>
        <sz val="9"/>
        <color rgb="FF000000"/>
        <rFont val="Arial"/>
        <family val="2"/>
      </rPr>
      <t>artesanal. Material: silicone, Cor: branca Altura: 1.50 cm, Largura: 8.50 cm, comprimento: 9.00 cm, peso: 80 g</t>
    </r>
  </si>
  <si>
    <r>
      <t xml:space="preserve">PAPEL CARTÃO CORES VARIADAS </t>
    </r>
    <r>
      <rPr>
        <sz val="9"/>
        <color rgb="FF000000"/>
        <rFont val="Arial"/>
        <family val="2"/>
      </rPr>
      <t>papel criativo incorporado, mais rígido utilizado para recortes, colagem, dobraduras, confecção de embalagens e entre outros. Escolares e artesanais. Papel cartão cores diversas tamanho 48x66 observação a cor conforme solicitação da secretaria demandante</t>
    </r>
  </si>
  <si>
    <r>
      <t xml:space="preserve">PAPEL CELOFANE 66 X 96 CORES VARIADAS - </t>
    </r>
    <r>
      <rPr>
        <sz val="9"/>
        <color rgb="FF000000"/>
        <rFont val="Arial"/>
        <family val="2"/>
      </rPr>
      <t>utilizado para recortes, colagem, dobraduras, confecção de embalagens e entre outros. Escolares e artesanais. Papel cartão cores diversas tamanho 66 x 96 observação a cor conforme solicitação da secretaria demandante</t>
    </r>
  </si>
  <si>
    <r>
      <t xml:space="preserve">PAPEL COLORSET CORES VARIADAS - </t>
    </r>
    <r>
      <rPr>
        <sz val="9"/>
        <color rgb="FF000000"/>
        <rFont val="Arial"/>
        <family val="2"/>
      </rPr>
      <t>papel fotográfico a4 adesivo 135g observação a cor conforme solicitação da secretaria demandante</t>
    </r>
  </si>
  <si>
    <r>
      <t xml:space="preserve">PAPEL CREPOM 48 CM X 2 MTS CORES VARIADAS </t>
    </r>
    <r>
      <rPr>
        <sz val="9"/>
        <color rgb="FF000000"/>
        <rFont val="Arial"/>
        <family val="2"/>
      </rPr>
      <t>utilizado para recortes, colagem, dobraduras, confecção de embalagens e entre outros. Escolares e artesanais. Papel cartão cores diversas tamanho48x2,00 observação a cor conforme solicitação da secretaria demandante</t>
    </r>
  </si>
  <si>
    <r>
      <t xml:space="preserve">PASTA MALETA COM ALÇA E FECHO POLIONDA </t>
    </r>
    <r>
      <rPr>
        <sz val="9"/>
        <color rgb="FF000000"/>
        <rFont val="Arial"/>
        <family val="2"/>
      </rPr>
      <t>Medidas 240x 350 mm cores variadas. Com aba nas pontas</t>
    </r>
  </si>
  <si>
    <r>
      <t xml:space="preserve">PASTA SUSPENSA KRAFT COM HASTE PLÁSTICA </t>
    </r>
    <r>
      <rPr>
        <sz val="9"/>
        <color rgb="FF000000"/>
        <rFont val="Arial"/>
        <family val="2"/>
      </rPr>
      <t>em cartão kraft (170g/m²). Acompanha visor e etiqueta, grampo plástico e hastes plásticas removíveis largura: 270mm, altura: 375mm, cor: natural</t>
    </r>
  </si>
  <si>
    <r>
      <t>PINCEL ESCOLAR CHATO N° 08</t>
    </r>
    <r>
      <rPr>
        <sz val="9"/>
        <color rgb="FF000000"/>
        <rFont val="Arial"/>
        <family val="2"/>
      </rPr>
      <t xml:space="preserve"> amarelo cabo longo, composição: cerda cor branca.</t>
    </r>
  </si>
  <si>
    <r>
      <t xml:space="preserve">PINCEL MARCADOR PARA QUADRO BRANCO COR AZUL - </t>
    </r>
    <r>
      <rPr>
        <sz val="9"/>
        <color rgb="FF000000"/>
        <rFont val="Arial"/>
        <family val="2"/>
      </rPr>
      <t>Recarregável, Ponta Redonda de 2.0mm,</t>
    </r>
  </si>
  <si>
    <r>
      <t xml:space="preserve">PINCEL MARCADOR PARA QUADRO BRANCO COR PRETO - </t>
    </r>
    <r>
      <rPr>
        <sz val="9"/>
        <color rgb="FF000000"/>
        <rFont val="Arial"/>
        <family val="2"/>
      </rPr>
      <t>Recarregável, Ponta Redonda de 2.0mm</t>
    </r>
  </si>
  <si>
    <r>
      <t xml:space="preserve">PINCEL MARCADOR PARA QUADRO BRANCO COR VERMELHO - </t>
    </r>
    <r>
      <rPr>
        <sz val="9"/>
        <color rgb="FF000000"/>
        <rFont val="Arial"/>
        <family val="2"/>
      </rPr>
      <t>Recarregável, Ponta Redonda de 2.0mm</t>
    </r>
  </si>
  <si>
    <r>
      <t xml:space="preserve">PINCEL PARA PINTURA ESCOLAR   CHATO   N 04 - </t>
    </r>
    <r>
      <rPr>
        <sz val="9"/>
        <color rgb="FF000000"/>
        <rFont val="Arial"/>
        <family val="2"/>
      </rPr>
      <t>Cabo: curto - cor amarelo Composição: cor marrom Filamento: i Formato: chato Ideal para: cantos, cobertura de área, contornos, fundos Indicação de tintas: tinta a base de água Técnica: aquarela, guache Virola: alumínio</t>
    </r>
  </si>
  <si>
    <r>
      <t xml:space="preserve">PINCEL PARA PINTURA ESCOLAR   CHATO   N 06 - </t>
    </r>
    <r>
      <rPr>
        <sz val="9"/>
        <color rgb="FF000000"/>
        <rFont val="Arial"/>
        <family val="2"/>
      </rPr>
      <t>Cabo: curto - cor amarelo Composição: cor marrom Filamento: i Formato: chato Ideal para: cantos, cobertura de área, contornos, fundos Indicação de tintas: tinta a base de água Técnica: aquarela, guache Virola: alumínio</t>
    </r>
  </si>
  <si>
    <r>
      <t xml:space="preserve">PINCEL PARA PINTURA ESCOLAR   CHATO   N 08 - </t>
    </r>
    <r>
      <rPr>
        <sz val="9"/>
        <color rgb="FF000000"/>
        <rFont val="Arial"/>
        <family val="2"/>
      </rPr>
      <t>Cabo: curto - cor amarelo Composição: cor marrom Filamento: i Formato: chato Ideal para: cantos, cobertura de área, contornos, fundos Indicação de tintas: tinta a base de água Técnica: aquarela, guache Virola: alumínio</t>
    </r>
  </si>
  <si>
    <r>
      <t xml:space="preserve">PINCEL PARA PINTURA ESCOLAR   CHATO   N 10 - </t>
    </r>
    <r>
      <rPr>
        <sz val="9"/>
        <color rgb="FF000000"/>
        <rFont val="Arial"/>
        <family val="2"/>
      </rPr>
      <t>Cabo: curto - cor amarelo Composição: cor marrom Filamento: i Formato: chato Ideal para: cantos, cobertura de área, contornos, fundos Indicação de tintas: tinta a base de água Técnica: aquarela, guache Virola: alumínio</t>
    </r>
  </si>
  <si>
    <r>
      <t xml:space="preserve">PINCEL PARA PINTURA ESCOLAR   CHATO   N 12 - </t>
    </r>
    <r>
      <rPr>
        <sz val="9"/>
        <color rgb="FF000000"/>
        <rFont val="Arial"/>
        <family val="2"/>
      </rPr>
      <t>Cabo: curto - cor amarelo Composição: cor marrom Filamento: i Formato: chato Ideal para: cantos, cobertura de área, contornos, fundos Indicação de tintas: tinta a base de água Técnica: aquarela, guache Virola: alumínio</t>
    </r>
  </si>
  <si>
    <r>
      <t xml:space="preserve">PINCEL PARA PINTURA ESCOLAR   CHATO   N 14 - </t>
    </r>
    <r>
      <rPr>
        <sz val="9"/>
        <color rgb="FF000000"/>
        <rFont val="Arial"/>
        <family val="2"/>
      </rPr>
      <t>Cabo: curto - cor amarelo Composição: cor marrom Filamento: i Formato: chato Ideal para: cantos, cobertura de área, contornos, fundos Indicação de tintas: tinta a base de água Técnica: aquarela, guache Virola: alumínio</t>
    </r>
  </si>
  <si>
    <r>
      <t xml:space="preserve">PINCEL PARA PINTURA ESCOLAR   CHATO   N 16 - </t>
    </r>
    <r>
      <rPr>
        <sz val="9"/>
        <color rgb="FF000000"/>
        <rFont val="Arial"/>
        <family val="2"/>
      </rPr>
      <t>Cabo: curto - cor amarelo Composição: cor marrom Filamento: i Formato: chato Ideal para: cantos, cobertura de área, contornos, fundos Indicação de tintas: tinta a base de água Técnica: aquarela, guache Virola: alumínio</t>
    </r>
  </si>
  <si>
    <r>
      <t xml:space="preserve">PINCEL PARA PINTURA ESCOLAR   CHATO   N 18 - </t>
    </r>
    <r>
      <rPr>
        <sz val="9"/>
        <color rgb="FF000000"/>
        <rFont val="Arial"/>
        <family val="2"/>
      </rPr>
      <t>Cabo: curto - cor amarelo Composição: cor marrom Filamento: i Formato: chato Ideal para: cantos, cobertura de área, contornos, fundos Indicação de tintas: tinta a base de água Técnica: aquarela, guache Virola: alumínio</t>
    </r>
  </si>
  <si>
    <r>
      <t xml:space="preserve">PINCEL PARA PINTURA ESCOLAR CHATO N 02 - </t>
    </r>
    <r>
      <rPr>
        <sz val="9"/>
        <color rgb="FF000000"/>
        <rFont val="Arial"/>
        <family val="2"/>
      </rPr>
      <t>Cabo: curto - cor amarelo Composição: cor marrom Filamento:  Formato: chato Ideal para: cantos, cobertura de área, contornos, fundos Indicação de tintas: tinta à base de água Técnica: aquarela, guache Virola: alumínio</t>
    </r>
  </si>
  <si>
    <r>
      <t>PISTOLA PARA APLICACAO DE COLA QUENTE REFIL 10MM</t>
    </r>
    <r>
      <rPr>
        <sz val="9"/>
        <color rgb="FF000000"/>
        <rFont val="Arial"/>
        <family val="2"/>
      </rPr>
      <t xml:space="preserve"> - elétrica aplicação de cola quente, fabricada em material plástico resistente, ponta c/ isolante térmico, potência de no mínimo 10 watts, alimentação 127v</t>
    </r>
  </si>
  <si>
    <r>
      <t>PISTOLA PARA APLICACAO DE COLA QUENTE REFIL 7,5MM -</t>
    </r>
    <r>
      <rPr>
        <sz val="9"/>
        <color rgb="FF000000"/>
        <rFont val="Arial"/>
        <family val="2"/>
      </rPr>
      <t xml:space="preserve"> elétrica aplicação de cola quente, fabricada em material plástico resistente, ponta c/ isolante térmico, potência de no mínimo 10 watts, alimentação 127v.</t>
    </r>
  </si>
  <si>
    <r>
      <t xml:space="preserve">QUADRO TIPO LOUSA BRANCO MAGNÉTICO 120X90 CM </t>
    </r>
    <r>
      <rPr>
        <sz val="9"/>
        <color rgb="FF000000"/>
        <rFont val="Arial"/>
        <family val="2"/>
      </rPr>
      <t>magnético, fabricado em moldura em alumínio, alta densidade, revestida c pintura uv de alta qualidade, na cor branca, brilhante e vitrificada, moldura em alumínio natural frisado, com suporte para apagador e pinceis dimensões aproximadas de 1,20mx90cm</t>
    </r>
  </si>
  <si>
    <r>
      <t>QUEBRA-CABEÇA DE 60 PEÇAS</t>
    </r>
    <r>
      <rPr>
        <sz val="9"/>
        <color rgb="FF000000"/>
        <rFont val="Arial"/>
        <family val="2"/>
      </rPr>
      <t>, ideal para crianças! Material resistente e de alta qualidade; Auxilio no desenvolvimento das habilidades cognitivas e motoras; Tamanho do quebra-cabeça montado: 20,7 x 29,8 cm</t>
    </r>
  </si>
  <si>
    <r>
      <t xml:space="preserve">ROLO DE PAPEL PRESENTE 60 CM X 100 MTS - </t>
    </r>
    <r>
      <rPr>
        <sz val="9"/>
        <color rgb="FF000000"/>
        <rFont val="Arial"/>
        <family val="2"/>
      </rPr>
      <t>com opção de estampa variadas conforme solicitação da secretaria demandante em bobina. Dimensões: Largura - 9.5cm, Altura - 9.5cm e Comprimento - 60cm. BO-100MTS</t>
    </r>
  </si>
  <si>
    <r>
      <t xml:space="preserve">TABULEIRO JOGOS 6X1 CONJUNTO COM CINCO JOGOS - </t>
    </r>
    <r>
      <rPr>
        <sz val="9"/>
        <color rgb="FF000000"/>
        <rFont val="Arial"/>
        <family val="2"/>
      </rPr>
      <t>6x1. Conjunto c/ cinco jogos: Damas: 1 placa Tabuleiro, 24 peças em madeira Trilha: 1 placa Tabuleiro, 18 peças em madeira Jogo da velha: 1 placa Tabuleiro, 8 peças (4 Bolinha e 4 X) em madeira, Xadrez: 1 Tabuleiro, 32 peças de plástico polipropileno, Ludo: 1 Tabuleiro/Tampa, 16 peças em madeira + 1 dado, Resta 1: Tabuleiro 20x20cm, 32 peças, Confeccionado em MDF e madeira, impresso em cores.</t>
    </r>
  </si>
  <si>
    <r>
      <t>TESOURA EM AÇO INOXIDAVEL 21 CM -</t>
    </r>
    <r>
      <rPr>
        <sz val="9"/>
        <color rgb="FF000000"/>
        <rFont val="Arial"/>
        <family val="2"/>
      </rPr>
      <t xml:space="preserve">  Material: aço inoxidável, material cabo: plástico comprimento: 23cm, características adicionais: sem ponta</t>
    </r>
  </si>
  <si>
    <r>
      <t xml:space="preserve">TESOURA EM AÇO INOXIDÁVEL, COMPRIMENTO:15CM - </t>
    </r>
    <r>
      <rPr>
        <sz val="9"/>
        <color rgb="FF000000"/>
        <rFont val="Arial"/>
        <family val="2"/>
      </rPr>
      <t>característica adicionais: tipo escolar com ponta arredondada</t>
    </r>
  </si>
  <si>
    <r>
      <t>TESOURA ESCOLAR   13 CM   SEM PONTA</t>
    </r>
    <r>
      <rPr>
        <sz val="9"/>
        <color rgb="FF000000"/>
        <rFont val="Arial"/>
        <family val="2"/>
      </rPr>
      <t xml:space="preserve">   em aço inoxidável   com cabo de polipropileno</t>
    </r>
  </si>
  <si>
    <r>
      <t xml:space="preserve">TINTA EM SPRAY METÁLICA METALIZADO CORES DIVERSAS 300 ML. </t>
    </r>
    <r>
      <rPr>
        <sz val="9"/>
        <color rgb="FF000000"/>
        <rFont val="Arial"/>
        <family val="2"/>
      </rPr>
      <t xml:space="preserve">Para uso em objetos de decoração, artesanatos, skates, bicicletas, carros, galvanização, etc. Pode ser aplicado em metais, madeiras, gesso, papel, cerâmica, alguns plásticos, resinas, etc. </t>
    </r>
  </si>
  <si>
    <r>
      <t xml:space="preserve">TINTA GUACHE 250 ML CORES VARIADAS - </t>
    </r>
    <r>
      <rPr>
        <sz val="9"/>
        <color rgb="FF000000"/>
        <rFont val="Arial"/>
        <family val="2"/>
      </rPr>
      <t>para pintura em papel, composta de resina vegetal, água desmineralizada, pigmentos orgânicos e conservantes tipo isotiazolona, produto não tóxico, acondicionada em frascos de no mínimo 250ml. o produto deverá ter validade de no mínimo (doze) meses.</t>
    </r>
  </si>
  <si>
    <r>
      <t xml:space="preserve">TINTA GUACHE COM 06 UNIDADES DE 15 ML - </t>
    </r>
    <r>
      <rPr>
        <sz val="9"/>
        <color rgb="FF000000"/>
        <rFont val="Arial"/>
        <family val="2"/>
      </rPr>
      <t>para pintura em papel, composta de resina vegetal, água desmineralizada, pigmentos orgânicos e conservantes tipo isotiazolona, produto não tóxico, acondicionada</t>
    </r>
  </si>
  <si>
    <r>
      <t>TNT 1,4MX50M CORES DIVERSAS</t>
    </r>
    <r>
      <rPr>
        <sz val="9"/>
        <color rgb="FF000000"/>
        <rFont val="Arial"/>
        <family val="2"/>
      </rPr>
      <t xml:space="preserve"> rolo com largura 1,40 - espessura 0,50 mm rolo com 50 metros</t>
    </r>
  </si>
  <si>
    <r>
      <t xml:space="preserve">VERNIZ SPRAY NATURAL 400 ML - </t>
    </r>
    <r>
      <rPr>
        <sz val="9"/>
        <color rgb="FF000000"/>
        <rFont val="Arial"/>
        <family val="2"/>
      </rPr>
      <t xml:space="preserve"> uso externo e interno. Recomendado para pintura de portas, janelas, móveis, molduras de quadros, entre outros itens de madeira Cor do verniz: Natural Acabamento do verniz: Brilhante Garantia mínima: 90 dias</t>
    </r>
  </si>
  <si>
    <t>F. idoso</t>
  </si>
  <si>
    <t>infra</t>
  </si>
  <si>
    <t>F.criança</t>
  </si>
  <si>
    <t>Comp</t>
  </si>
  <si>
    <t>Refis</t>
  </si>
  <si>
    <t>Adesivos</t>
  </si>
  <si>
    <r>
      <t>Medalha espessura de 3,0mm tamanho 7,7 Medalha</t>
    </r>
    <r>
      <rPr>
        <sz val="10"/>
        <color rgb="FF000000"/>
        <rFont val="Arial"/>
        <family val="2"/>
      </rPr>
      <t xml:space="preserve"> produzida em metal zamak, espessura de 3,0mm, tamanho fr 7,7 x 7,0cm, metalizada na cor dourada, suporte para fita com 1,5cm de largura, adesivada para a competição a ser premiada e as logos da secretaria e prefeitura municipal de Sidrolândia.</t>
    </r>
  </si>
  <si>
    <r>
      <t>Medalha redonda dourada com o tema Medalha redonda dourada</t>
    </r>
    <r>
      <rPr>
        <sz val="10"/>
        <color rgb="FF000000"/>
        <rFont val="Arial"/>
        <family val="2"/>
      </rPr>
      <t xml:space="preserve"> - fundida em liga metálica de zamak, com o tamanho de 40mm por 40mm de diâmetro e centro liso com 25mm de diâmetro. Com tocha no centro com descrição de honra ao mérito em baixo relevo, no lado esquerdo e no lado direito com dois frisos. Espessura de 3mm. Metalizada na cor dourada. Suporte para fita com 1,5cm de largura. A medalha pode vir acompanhada de fita de cetim nas cores azul, vermelha, branca ou verde com 1,5cm de largura</t>
    </r>
  </si>
  <si>
    <r>
      <t xml:space="preserve">Medalha redonda metalizada n </t>
    </r>
    <r>
      <rPr>
        <sz val="10"/>
        <color rgb="FF000000"/>
        <rFont val="Arial"/>
        <family val="2"/>
      </rPr>
      <t>Medalha redonda fundida em liga metálica, com o diâmetro total de 100mm e centro liso com 60mm de diâmetro. Com um ramo lateral e detalhes texturizados. Metalizada nas cores dourada, prateada ou bronze suporte para fita com 2,5cm de largura. A medalha pode vir acompanhada de fita de cetim nas cores azul, vermelha, branca ou verde com 2,5cm de largura ou fita de gorgorão nas cores azul, azul-branco-vermelha, verde-amarela, verde-vermelha-amarela com 2,5cm de largura.</t>
    </r>
  </si>
  <si>
    <r>
      <t xml:space="preserve">Medalha redonda tamanho 40mm por 40mm </t>
    </r>
    <r>
      <rPr>
        <sz val="10"/>
        <color rgb="FF000000"/>
        <rFont val="Arial"/>
        <family val="2"/>
      </rPr>
      <t>Medalha redonda- fundida em liga metálica de zamak, com o tamanho de 40mm por 40mm de diâmetro e centro liso com 25mm de diâmetro. Com tocha no centro com descrição de honra ao mérito em baixo relevo, no lado vazado e no lado direito com dois frisos. Espessura de 3mm. Metalizada na cor prata. Suporte para fita com 1,5 cm de largura. A medalha pode vir acompanhada de fita de cetim nas cores azul, vermelha, branca ou verde com 1,5cm de largura. Já com a gravação da competição a ser premiada com o troféu e as logo da secretaria de esporte e prefeitura de Sidrolândia, em cores</t>
    </r>
  </si>
  <si>
    <r>
      <t xml:space="preserve">Medalha redonda tamanho de 40mm p </t>
    </r>
    <r>
      <rPr>
        <sz val="10"/>
        <color rgb="FF000000"/>
        <rFont val="Arial"/>
        <family val="2"/>
      </rPr>
      <t>Medalha redonda- funda em liga metálica de zamak, com o tamanho de 40mm por 40mm de diâmetro e centro liso com 25mm de diâmetro. Com tocha no centro com descrição de honra ao mérito em baixo relevo, no lado esquerdo vazado e no lado direito com dois frisos. Espessura de 3mm, metalizada na cor bronze. Suporte para fita com 1,5cm de largura. A medalha pode vir acompanhada de fita de cetim nas cores azul, vermelha, branca ou verde com 1,5cm de largura já com a gravação da competição a ser premiada com o troféu e as logos da secretaria de esporte e prefeitura de Sidrolândia, em cores.</t>
    </r>
  </si>
  <si>
    <r>
      <t xml:space="preserve">Medalhas em acrílico com 3mm espessura </t>
    </r>
    <r>
      <rPr>
        <sz val="10"/>
        <color rgb="FF000000"/>
        <rFont val="Arial"/>
        <family val="2"/>
      </rPr>
      <t>Medalhas em acrílico com 3mm de espessura 5x5cm de diâmetro quadriculada já adesiva para a competição a ser premiada e as logos da secretaria e prefeitura municipal de Sidrolândia. A medalha pode vir acompanhada de fita de cetim nas cores azul, vermelha, branca ou verde com 1,5cm de largura. Já com a gravação da competição a ser premiada com o troféu e as logo da secretaria de esporte e prefeitura de Sidrolândia, em cores.</t>
    </r>
  </si>
  <si>
    <r>
      <t xml:space="preserve">Troféu 57cm de altura-base ova </t>
    </r>
    <r>
      <rPr>
        <sz val="10"/>
        <color rgb="FF000000"/>
        <rFont val="Arial"/>
        <family val="2"/>
      </rPr>
      <t>Troféu 57cm de altura-base oval dourada, com 14cm de altura, aro cinza, acima tubo dourado com taça cinza e alças e tampa dourada, com 37cm de   largura, a partir das alças, estatueta intercambiável, confeccionado em plástico injetado poliestireno. Plaquetas em latão já com a gravação da competição a ser premiada com o troféu e as logo da secretaria de esporte e prefeitura de Sidrolândia, em cores</t>
    </r>
    <r>
      <rPr>
        <b/>
        <sz val="10"/>
        <color rgb="FF000000"/>
        <rFont val="Arial"/>
        <family val="2"/>
      </rPr>
      <t>.</t>
    </r>
  </si>
  <si>
    <r>
      <t xml:space="preserve">Troféu 66cm de altura-com base </t>
    </r>
    <r>
      <rPr>
        <sz val="10"/>
        <color rgb="FF000000"/>
        <rFont val="Arial"/>
        <family val="2"/>
      </rPr>
      <t>Troféu 66cm de altura-com base octogonal 26,5cm de largura em polímero na cor dourada, sobre esta base um suporte metalizado na cor dourada com dois anéis metalizado na cor prata taça com 41cm de largura a partir das alças metalizadas na cor prata, com efeito, texturizado e. Tampa metalizada na cor dourada. Estatueta intercambiável.  Plaquetas em latão já com a gravação da competição a ser premiada com o troféu e as logo da secretaria de esporte e prefeitura de Sidrolândia, em cores. Demais componentes metalizados na cor dourada.</t>
    </r>
  </si>
  <si>
    <r>
      <t xml:space="preserve">Troféu 71cm de altura com base </t>
    </r>
    <r>
      <rPr>
        <sz val="10"/>
        <color rgb="FF000000"/>
        <rFont val="Arial"/>
        <family val="2"/>
      </rPr>
      <t>Troféu 71cm de altura- com base octogonal 26,5cm de largura em polímero na cor dourada, sobre esta base um suporte metalizado na cor dourada com dois anéis metalizado na cor prata. Taça com 45cm de largura a partir das alças metalizadas na cor dourada. Tampa metalizada na cor dourada. Estatueta intercambiável.  Plaquetas em latão já com a gravação da competição a ser premiada com o troféu e as logo da secretaria de esporte e prefeitura de Sidrolândia, em cores. Demais componentes metalizados na cor dourada</t>
    </r>
  </si>
  <si>
    <r>
      <t xml:space="preserve">Troféu com 113cm de altura </t>
    </r>
    <r>
      <rPr>
        <sz val="10"/>
        <color rgb="FF000000"/>
        <rFont val="Arial"/>
        <family val="2"/>
      </rPr>
      <t>Troféu com 113cm de altura- com base redonda com 26,7cm de largura em polímero na cor preta, com uma estatueta fixa de deusa da vitória metalizada na cor dourada. Quatro colunas compostas por cones metalizados na cor dourada com tampa na cor dourada fosca. Uma base de madeira com um suporte metalizado na cor dourada com um anel metalizado na cor prata. Taça fechada metalizada nas cores dourada fosca, com 45cm de largura a partir das alças. Estatueta superior intercambiável. Plaquetas em latão já com a gravação da competição a ser premiada com o troféu e as logo da secretaria de esporte e prefeitura de Sidrolândia, em cores. Demais componentes metalizados na cor dourada.</t>
    </r>
  </si>
  <si>
    <r>
      <t xml:space="preserve">Troféu com 121cm de altura </t>
    </r>
    <r>
      <rPr>
        <sz val="10"/>
        <color rgb="FF000000"/>
        <rFont val="Arial"/>
        <family val="2"/>
      </rPr>
      <t>Troféu com 121cm de altura- com base redonda com 26,7cm de largura em polímero na cor preta, com uma estatueta fixa de deusa da vi tória metalizada na cor dourada. Quatro colunas compostas por cones metalizados na cor dourada com tampas na cor dourada fosca. Uma base de madeira com um suporte metalizado na cor dourada com um anel metalizado na cor prata. Taça fechada metalizada nas cores dourada e dourada fosca, com 45 cm de largura a partir das alças. Estatueta superior intercambiável. Plaquetas em latão já com a gravação da competição a ser premiada com troféu e as logo da secretaria de esporte e prefeitura de Sidrolândia, em cores. Demais componentes metalizados na cor dourada.</t>
    </r>
  </si>
  <si>
    <r>
      <t xml:space="preserve">Troféu com 129cm de altura </t>
    </r>
    <r>
      <rPr>
        <sz val="10"/>
        <color rgb="FF000000"/>
        <rFont val="Arial"/>
        <family val="2"/>
      </rPr>
      <t>Troféu com 129cm de altura-com base redonda com 26,7cm de largura em polímero na cor preta, com uma estatueta fixa de deusa da vitória metalizada na cor dourada. Quatro colunas compostas por cones metalizados na cor dourada com tampas na cor dourada fosca. Uma base de madeira com um suporte metalizado na cor dourada com um anel metalizado na cor prata. Taça fechada metalizada nas cores dourada fosca, com 45cm de largura a partir das alças. Estatueta superior intercambiável. Plaquetas em latão já com a gravação da competição a ser premiada com o troféu e as logo da secretaria de esporte e prefeitura de Sidrolândia, em cores. Demais componentes na cor dourada.</t>
    </r>
  </si>
  <si>
    <r>
      <t xml:space="preserve">Troféu com 21cm de altura </t>
    </r>
    <r>
      <rPr>
        <sz val="10"/>
        <color rgb="FF000000"/>
        <rFont val="Arial"/>
        <family val="2"/>
      </rPr>
      <t>Troféu com 21cm de altura-com base quadrada com 8cm de largura em polímero na cor prata. Na parte superior desta base um frisos metalizado na cor dourada. Plaqueta em latão para gravação. Estatueta superior intercambiável. Plaquetas em latão já com a gravação da competição a ser premiada com troféu e as logo da secretaria de esporte e prefeitura de Sidrolândia, em cores.</t>
    </r>
  </si>
  <si>
    <r>
      <t xml:space="preserve">Troféu com 34cm de altura </t>
    </r>
    <r>
      <rPr>
        <sz val="10"/>
        <color rgb="FF000000"/>
        <rFont val="Arial"/>
        <family val="2"/>
      </rPr>
      <t>Troféu com 34cm de altura, com base oval com 22cm de largura em polímero na cor preta com acabamento metalizado na cor dourada na tampa. Na parte superior desta base um suporte e uma estatueta fixa de goleiro de futebol metalizada na cor dourada. Plaquetas em latão já com a gravação da competição a ser premiada com o troféu e as logo da secretaria de esporte e prefeitura de Sidrolândia, em cores. Demais componentes metalizados na cor dourada</t>
    </r>
  </si>
  <si>
    <r>
      <t xml:space="preserve">Troféu com 39cm de altura </t>
    </r>
    <r>
      <rPr>
        <sz val="10"/>
        <color rgb="FF000000"/>
        <rFont val="Arial"/>
        <family val="2"/>
      </rPr>
      <t>Troféu com 39cm de altura, com base oval com 22cm de largura em polímero na cor preta com acabamento metalizado na cor dourada na tampa. Na parte superior desta base um suporte e uma estatueta fixa de jogador de futebol metalizada na cor dourada. Plaquetas em latão já com a gravação da competição a ser premiada com o troféu e as logo da secretaria de esporte e prefeitura de Sidrolândia, em cores. Demais componentes metalizados da cor dourada</t>
    </r>
    <r>
      <rPr>
        <b/>
        <sz val="10"/>
        <color rgb="FF000000"/>
        <rFont val="Arial"/>
        <family val="2"/>
      </rPr>
      <t>.</t>
    </r>
  </si>
  <si>
    <r>
      <t xml:space="preserve">Troféu com 43cm de altura </t>
    </r>
    <r>
      <rPr>
        <sz val="10"/>
        <color rgb="FF000000"/>
        <rFont val="Arial"/>
        <family val="2"/>
      </rPr>
      <t>Troféu com 43cm de altura, base octo 11,5cm de largura 9,5cm de altura em polímero n cor preta, acima cone dourado com taça de cor azul, alças e tampa dourada, anel azul, taça com 27cm de largura a partir das alças. Estatueta intercambiável. Plaquetas em latão já com a gravação da competição a ser premiada com o troféu e as logo da secretaria de esporte e prefeitura de Sidrolândia, em cores.</t>
    </r>
  </si>
  <si>
    <r>
      <t xml:space="preserve">Troféu com 46cm de altura, base oval </t>
    </r>
    <r>
      <rPr>
        <sz val="10"/>
        <color rgb="FF000000"/>
        <rFont val="Arial"/>
        <family val="2"/>
      </rPr>
      <t>Troféu com 46cm de altura, base oval dourada, com 6cm de altura, acima cone ourado com taça de cor vermelha, tampa e alças dourada, com 37cm a partir das alças, estatueta intercambiável, confeccionado em plástico injetado poliestireno. Plaquetas em latão já com a gravação da competição a ser premiada com o troféu e as logo da secretaria de esporte e prefeitura de Sidrolândia, em cores.</t>
    </r>
  </si>
  <si>
    <r>
      <t xml:space="preserve">Troféu com 46cm de altura, </t>
    </r>
    <r>
      <rPr>
        <sz val="10"/>
        <color rgb="FF000000"/>
        <rFont val="Arial"/>
        <family val="2"/>
      </rPr>
      <t>Troféu com 46cm de altura, base octo 11,5cm de largura 9,5cm de altura, em polímero na cor preta, acima cone dourado com taça de cor azul, alças e tampa dourada, anel azul, taça com 27cm de largura a partir das alças. Estatura intercambiável. Plaquetas em latão já com a gravação da competição a ser premiada com o troféu e as logo da secretaria de esporte e prefeitura de Sidrolândia, em cores.</t>
    </r>
  </si>
  <si>
    <r>
      <t xml:space="preserve">Troféu com 49cm de altura base octo </t>
    </r>
    <r>
      <rPr>
        <sz val="10"/>
        <color rgb="FF000000"/>
        <rFont val="Arial"/>
        <family val="2"/>
      </rPr>
      <t>Troféu com 49cm de altura base octo11,5cm de largura9,5cm de altura, em polímero na cor preta, acima cone dourado com taça de cor azul, alças e tampa dourada, anel azul, taça com 27cm de largura a partir das alças. Estatueta intercambiável. Plaquetas em latão já com a gravação da competição a ser premiada com o troféu e as logo da secretaria de esporte e prefeitura de Sidrolândia, em cores.</t>
    </r>
  </si>
  <si>
    <r>
      <t xml:space="preserve">Troféu com 49cm de altura </t>
    </r>
    <r>
      <rPr>
        <sz val="10"/>
        <color rgb="FF000000"/>
        <rFont val="Arial"/>
        <family val="2"/>
      </rPr>
      <t>Troféu com 49cm de altura, base oval dourada, com 6cm de altura, acima cone dourado com taça de cor vermelha, tampa e alça dourada, com 37cm a partir das alças, estatueta intercambiável, confeccionado em plástico injetado poliestireno. Plaquetas em latão já com a gravação da competição a ser premiada com o troféu e as logo da secretaria de esporte e prefeitura de Sidrolândia, em cores.</t>
    </r>
  </si>
  <si>
    <r>
      <t xml:space="preserve">Troféu com 52cm de altura </t>
    </r>
    <r>
      <rPr>
        <sz val="10"/>
        <color rgb="FF000000"/>
        <rFont val="Arial"/>
        <family val="2"/>
      </rPr>
      <t>Troféu com 52c de altura, base oval dourada, com 6cm de altura, acima cone dourado com taça de cor vermelha, tampa e alças dourada, com 37cm a partir das alças, estatueta intercambiável, confeccionado em plástico injetado poliestireno. Plaquetas em latão já com a gravação da competição a ser premiada com o troféu e as logo da secretaria de esporte e prefeitura de Sidrolândia, em cores.</t>
    </r>
  </si>
  <si>
    <r>
      <t xml:space="preserve">Troféu com 52cm de altura base oval </t>
    </r>
    <r>
      <rPr>
        <sz val="10"/>
        <color rgb="FF000000"/>
        <rFont val="Arial"/>
        <family val="2"/>
      </rPr>
      <t>Troféu com - 52cm de altura-base oval dourada, com 14cm de altura, aro cinza, acima tubo dourado com taça cinza e alça e tampa dourada, com 37cm de largura, a partir das alças, estatueta intercambiável, confeccionado em plástico injetado poliestireno. Plaquetas em latão já com a gravação da competição a ser premiada com o troféu e as logo da secretaria de esporte e prefeitura de Sidrolândia, em cores</t>
    </r>
  </si>
  <si>
    <r>
      <t xml:space="preserve">Troféu com 63 cm de altura </t>
    </r>
    <r>
      <rPr>
        <sz val="10"/>
        <color rgb="FF000000"/>
        <rFont val="Arial"/>
        <family val="2"/>
      </rPr>
      <t>Base oval dourada, com 14 cm de altura, aro cinza, acima tubo dourado com taça cinza e alças e tampa dourada, com 37cm de largura, à partir das alças, estatueta intercambiável, confeccionado em plástico injetado poliestireno. Plaquetas em latão já com a gravação da competição a ser premiada com o troféu e as logo da secretaria de esporte e prefeitura de Sidrolândia, em cores.</t>
    </r>
  </si>
  <si>
    <r>
      <t xml:space="preserve">Troféu com 66cm de altura </t>
    </r>
    <r>
      <rPr>
        <sz val="10"/>
        <color rgb="FF000000"/>
        <rFont val="Arial"/>
        <family val="2"/>
      </rPr>
      <t>Troféu com 66cm de altura, base octogonal com 26,5cm de largura em polímero metalizada na cor dourada. Sobre esta base um suporte metalizado na cor dourada com dois anéis metalizados na cor prata. Taça com 41cm de largura a partir das alças metalizada na cor dourada. Tampa metalizada na cor dourada. Estatueta intercambiável. Plaquetas em latão já com a gravação da competição a ser premiada com o troféu e as logo da secretaria de esporte e prefeitura de Sidrolândia, em cores. Demais componentes metalizados na cor dourada.</t>
    </r>
  </si>
  <si>
    <r>
      <t xml:space="preserve">Troféu com 71 cm de altura </t>
    </r>
    <r>
      <rPr>
        <sz val="10"/>
        <color rgb="FF000000"/>
        <rFont val="Arial"/>
        <family val="2"/>
      </rPr>
      <t>Com base octogonal 26,5 cm de largura em polímero na cor dourada, sobre esta base um suporte metalizado na cor dourada com dois anéis metalizados na cor prata. Taça com 45 cm de largura a partir das alças metalizadas na cor prata, com efeito, texturizado. Tampa metalizada na cor dourada. Estatueta intercambiável. Plaquetas em latão já com a gravação da competição a ser premiada com o troféu e as logo da secretaria de esporte e prefeitura de Sidrolândia, em cores. Demais componentes metalizados na cor dourada.</t>
    </r>
  </si>
  <si>
    <r>
      <t xml:space="preserve">Troféu com 78 cm de altura </t>
    </r>
    <r>
      <rPr>
        <sz val="10"/>
        <color rgb="FF000000"/>
        <rFont val="Arial"/>
        <family val="2"/>
      </rPr>
      <t>Base formato triangular, 29 cm de largura, 04 cm de altura, em madeira na cor preta, acima desta três tubos de cor azul com anéis dourado nas pontas, uma base fina de madeira com duas bolinhas nas laterais, cone dourado, anel azul no meio, taça azul, com alças e tampa de cor dourada medindo 27 cm à partir das alças. Confeccionado em polímero, estatueta intercambiável. Plaquetas em latão já com a gravação da competição a ser premiada com o troféu e as logo da secretaria de esporte e prefeitura de Sidrolândia, em cores.</t>
    </r>
  </si>
  <si>
    <r>
      <t xml:space="preserve">Troféu com 79 cm de altura </t>
    </r>
    <r>
      <rPr>
        <sz val="10"/>
        <color rgb="FF000000"/>
        <rFont val="Arial"/>
        <family val="2"/>
      </rPr>
      <t>Com base octogonal 26,5 cm de largura em polímero na cor dourada, sobre esta base um suporte metalizado na cor dourada com dois anéis metalizados na cor dourada. Taça com 47 cm de largura a partir das alças metalizadas na cor dourada. Tampa metalizada na cor dourada. Estatueta intercambiável. Plaquetas em latão já com a gravação da competição a ser premiada com o troféu e as logo da secretaria de esporte e prefeitura de Sidrolândia, em cores. Demais componentes metalizados na cor dourada</t>
    </r>
  </si>
  <si>
    <r>
      <t xml:space="preserve">Troféu com 80cm de altura </t>
    </r>
    <r>
      <rPr>
        <sz val="10"/>
        <color rgb="FF000000"/>
        <rFont val="Arial"/>
        <family val="2"/>
      </rPr>
      <t>Base preta, acima coroas douradas intercaladas com anéis azuis, uma base fina preta com quatro estatueta fixa nos cantos, coroa dourada e anel azul uma taça dourada com convexo azul com 20 cm de largura à partir das alças. Estatueta intercambiável. Confeccionado em plástico injetado poliestireno. Plaquetas em latão já com a gravação da competição a ser premiada com o troféu e as logo da secretaria de esporte e prefeitura de Sidrolândia, em cores.</t>
    </r>
  </si>
  <si>
    <r>
      <t xml:space="preserve">Troféu com 87cm de altura </t>
    </r>
    <r>
      <rPr>
        <sz val="10"/>
        <color rgb="FF000000"/>
        <rFont val="Arial"/>
        <family val="2"/>
      </rPr>
      <t>Troféu com 87cm de altura, base preta, acima coroas douradas intercaladas com anéis azuis, uma base fina preta com quatro estatueta fixa nos cantos, coroa dourada e anéis azul uma taça dourada com convexo azul com 20cm de largura à parir das alças. Estatueta intercambiável. Confeccionado em plástico injetado poliestireno. Plaquetas em latão já com a gravação da competição a ser premiada com o troféu e as logo da secretaria de esporte e prefeitura de Sidrolândia, em cores.</t>
    </r>
  </si>
  <si>
    <r>
      <t xml:space="preserve">Troféu com 93 cm de altura </t>
    </r>
    <r>
      <rPr>
        <sz val="10"/>
        <color rgb="FF000000"/>
        <rFont val="Arial"/>
        <family val="2"/>
      </rPr>
      <t>Troféu com 93 cm de altura, base preta, acima coroas douradas intercaladas com anéis azuis, uma base fina preta com quatro estatuazinhas fixa nos cantos, coroa dourada e anel azul uma taça dourada com convexo azul com 20 cm de largura a partir das alças. Estatueta intercambiável. Confeccionado em plástico injetado poliestireno. Plaquetas em latão já com a gravação da competição a ser premiada com o troféu e as logo da Secretaria de Esporte e Prefeitura de Sidrolândia, em cores.</t>
    </r>
  </si>
  <si>
    <r>
      <t xml:space="preserve">Troféu com altura de 18 cm </t>
    </r>
    <r>
      <rPr>
        <sz val="10"/>
        <color rgb="FF000000"/>
        <rFont val="Arial"/>
        <family val="2"/>
      </rPr>
      <t>Troféu com altura de 18 cm, base retangular com20,50 cm de largura metalizado na cor dourada, estatueta de bola de futebol metalizado na cor dourada, com 7 cm, estatueta intercambiável entre jogador de futebol, goleiro e chuteira, plaquetas em latão já com a gravação da competição a ser premiada com o troféu e as logo da Secretaria de Esporte de Sidrolândia, em cores</t>
    </r>
  </si>
  <si>
    <r>
      <t xml:space="preserve">Troféu com altura de 32 cm </t>
    </r>
    <r>
      <rPr>
        <sz val="10"/>
        <color rgb="FF000000"/>
        <rFont val="Arial"/>
        <family val="2"/>
      </rPr>
      <t>Troféu com altura de 32 cm, base quadrada com 7,60 de largura em polímero na cor preta. Cone com friso metalizado na cor dourada com corroa de dezesseis pontas metalizada na cor azul, com 9 cm de largura, estatueta intercambiável, plaquetas em latão já com a gravação da competição a ser premiada com o troféu e as logo da Secretaria de Esporte e Prefeitura de Sidrolândia, em cores.</t>
    </r>
  </si>
  <si>
    <r>
      <t xml:space="preserve">Troféu em acrílico com 5 mm de espessura </t>
    </r>
    <r>
      <rPr>
        <sz val="10"/>
        <color rgb="FF000000"/>
        <rFont val="Arial"/>
        <family val="2"/>
      </rPr>
      <t>Troféu em acrílico com 5 mm de espessura, altura a partir da base de no mínimo 25 cm personalizado para corrida, base de MDF recortado com o logo da Secretaria de Esportes adesiva do com 27 cm de comprimento, 12 cm de largura e 1 cm de espessura. Obs. retirar modelo junto a Secretaria de Esportes já com a gravação da competição a ser premiada com o troféu e as ligo da Secretaria de Esporte de Prefeitura de Sidrolândia, em cores.</t>
    </r>
  </si>
  <si>
    <r>
      <t xml:space="preserve">BOLSA DE MASSAGEM </t>
    </r>
    <r>
      <rPr>
        <sz val="10"/>
        <color rgb="FF000000"/>
        <rFont val="Arial"/>
        <family val="2"/>
      </rPr>
      <t>-</t>
    </r>
    <r>
      <rPr>
        <sz val="10"/>
        <color theme="1"/>
        <rFont val="Arial"/>
        <family val="2"/>
      </rPr>
      <t xml:space="preserve"> </t>
    </r>
    <r>
      <rPr>
        <sz val="10"/>
        <color rgb="FF000000"/>
        <rFont val="Arial"/>
        <family val="2"/>
      </rPr>
      <t>com 6 bolsos laterais 2 bisnagas para fluidos e isopor</t>
    </r>
  </si>
  <si>
    <r>
      <t>BOLSA PARA TRANSPORTE DE MATERIAL</t>
    </r>
    <r>
      <rPr>
        <sz val="10"/>
        <color rgb="FF000000"/>
        <rFont val="Arial"/>
        <family val="2"/>
      </rPr>
      <t xml:space="preserve">- fabricada em nylon com zíper tamanho grande Cores a definir. </t>
    </r>
  </si>
  <si>
    <r>
      <t>CALÇAS PARA GOLEIRO EM POLIESTER</t>
    </r>
    <r>
      <rPr>
        <sz val="10"/>
        <color rgb="FF000000"/>
        <rFont val="Arial"/>
        <family val="2"/>
      </rPr>
      <t>-</t>
    </r>
    <r>
      <rPr>
        <sz val="10"/>
        <color theme="1"/>
        <rFont val="Arial"/>
        <family val="2"/>
      </rPr>
      <t xml:space="preserve"> </t>
    </r>
    <r>
      <rPr>
        <sz val="10"/>
        <color rgb="FF000000"/>
        <rFont val="Arial"/>
        <family val="2"/>
      </rPr>
      <t>com proteção nos joelhos e laterais das pernas, tamanho adulto Cores a definir. Vários tamanhos</t>
    </r>
  </si>
  <si>
    <r>
      <t>CALÇAS PARA GOLEIRO EM POLIESTER</t>
    </r>
    <r>
      <rPr>
        <sz val="10"/>
        <color rgb="FF000000"/>
        <rFont val="Arial"/>
        <family val="2"/>
      </rPr>
      <t>- com proteção nos joelhos e laterais das pernas, tamanho pequeno Cores a definir. Vários tamanhos</t>
    </r>
  </si>
  <si>
    <r>
      <t>CALÇÕES 100% POLIESTER</t>
    </r>
    <r>
      <rPr>
        <sz val="10"/>
        <color rgb="FF000000"/>
        <rFont val="Arial"/>
        <family val="2"/>
      </rPr>
      <t>-</t>
    </r>
    <r>
      <rPr>
        <sz val="10"/>
        <color theme="1"/>
        <rFont val="Arial"/>
        <family val="2"/>
      </rPr>
      <t xml:space="preserve"> </t>
    </r>
    <r>
      <rPr>
        <sz val="10"/>
        <color rgb="FF000000"/>
        <rFont val="Arial"/>
        <family val="2"/>
      </rPr>
      <t>com elástico e cordão, para prática esportiva, vários tamanhos e cores</t>
    </r>
  </si>
  <si>
    <r>
      <t>CAMISAS PARA GOLEIROS EM POLIESTER MANGA CURTA</t>
    </r>
    <r>
      <rPr>
        <sz val="10"/>
        <color rgb="FF000000"/>
        <rFont val="Arial"/>
        <family val="2"/>
      </rPr>
      <t xml:space="preserve"> - numeradas frente e costa já com as logomarcas da prefeitura municipal de Sidrolândia E Secretaria Da Juventude Esporte E Lazer Serigrafia em micromia. Cores a definir. Vários tamanhos</t>
    </r>
  </si>
  <si>
    <r>
      <t>CAMISETAS DE MALHA FRIA GOLA REDONDA</t>
    </r>
    <r>
      <rPr>
        <sz val="10"/>
        <color rgb="FF000000"/>
        <rFont val="Arial"/>
        <family val="2"/>
      </rPr>
      <t>-</t>
    </r>
    <r>
      <rPr>
        <sz val="10"/>
        <color theme="1"/>
        <rFont val="Arial"/>
        <family val="2"/>
      </rPr>
      <t xml:space="preserve"> </t>
    </r>
    <r>
      <rPr>
        <sz val="10"/>
        <color rgb="FF000000"/>
        <rFont val="Arial"/>
        <family val="2"/>
      </rPr>
      <t>com a os logos da Secretaria Municipal Da Juventude, Esporte E Lazer De Sidrolândia E Da Prefeitura Municipal De Sidrolândia já estampadas, serigrafia em micromia, cores a definir.</t>
    </r>
  </si>
  <si>
    <r>
      <t xml:space="preserve">CAMISETAS LIZZI CORPO E DETALHES EM POLIESTER </t>
    </r>
    <r>
      <rPr>
        <sz val="10"/>
        <color rgb="FF000000"/>
        <rFont val="Arial"/>
        <family val="2"/>
      </rPr>
      <t>- numeradas frente e costas com as logomarcas da Prefeitura Municipal De Sidrolândia E Secretaria Municipal Da Juventude Esporte e lazer serigrafia em micromia, cores a definir, tamanho infantil</t>
    </r>
  </si>
  <si>
    <r>
      <t>CAMISETAS MODELO MACHÃO OPUS</t>
    </r>
    <r>
      <rPr>
        <sz val="10"/>
        <color rgb="FF000000"/>
        <rFont val="Arial"/>
        <family val="2"/>
      </rPr>
      <t xml:space="preserve"> - com corpo detalhes em poliéster numeradas frente e costas já com as logomarcas da Prefeitura Municipal De Sidrolândia E Secretaria Municipal Da Juventude Esporte E Lazer serigrafia em micromia. Cores a definir. Vários tamanhos</t>
    </r>
  </si>
  <si>
    <r>
      <t>CAMISETAS REGATAS DE MALHA FRIA</t>
    </r>
    <r>
      <rPr>
        <sz val="10"/>
        <color theme="1"/>
        <rFont val="Arial"/>
        <family val="2"/>
      </rPr>
      <t xml:space="preserve"> - </t>
    </r>
    <r>
      <rPr>
        <sz val="10"/>
        <color rgb="FF000000"/>
        <rFont val="Arial"/>
        <family val="2"/>
      </rPr>
      <t>Modelo Feminino, Já Com Os Logos Do Município De Sidrolândia E Da Secretaria Municipal De Sidrolândia serigrafia em micromia. Cores a definir. Vários tamanhos</t>
    </r>
  </si>
  <si>
    <r>
      <t>CHUTEIRA PARA FUTEBOL DE CAMPO</t>
    </r>
    <r>
      <rPr>
        <sz val="10"/>
        <color rgb="FF000000"/>
        <rFont val="Arial"/>
        <family val="2"/>
      </rPr>
      <t xml:space="preserve"> -  fabricada em material sintético com entressola de EVA e solado em PVC com travas resistentes para a prática esportiva em gramado.</t>
    </r>
  </si>
  <si>
    <r>
      <t>CHUTEIRA PARA FUTEBOL SOCIETY-</t>
    </r>
    <r>
      <rPr>
        <sz val="10"/>
        <color rgb="FF000000"/>
        <rFont val="Arial"/>
        <family val="2"/>
      </rPr>
      <t xml:space="preserve"> fabricada em material sintético com entressola de EVA e solado de borracha com travas multidirecionais, especiais para prática esportiva em gramados.</t>
    </r>
  </si>
  <si>
    <r>
      <t>COLETE SEM MANGA EM POLIESTER</t>
    </r>
    <r>
      <rPr>
        <sz val="10"/>
        <color rgb="FF000000"/>
        <rFont val="Arial"/>
        <family val="2"/>
      </rPr>
      <t xml:space="preserve">-tamanho adulto já com as logomarcas da Prefeitura Municipal De Sidrolândia E Secretaria Municipal Da Juventude Esporte E Lazer serigrafia em micromia. Cores a definir. </t>
    </r>
  </si>
  <si>
    <r>
      <t>COTOVELEIRA-</t>
    </r>
    <r>
      <rPr>
        <sz val="10"/>
        <color theme="1"/>
        <rFont val="Arial"/>
        <family val="2"/>
      </rPr>
      <t xml:space="preserve"> </t>
    </r>
    <r>
      <rPr>
        <sz val="10"/>
        <color rgb="FF000000"/>
        <rFont val="Arial"/>
        <family val="2"/>
      </rPr>
      <t>design anatômico e confortável que garante a liberdade dos movimentos do corpo na pratica esportiva. Indicada para compressão e proteção de impactos na região do cotovelo. Tamanho adulto com espuma</t>
    </r>
  </si>
  <si>
    <r>
      <t>JOELHEIRA PARA FUTSAL</t>
    </r>
    <r>
      <rPr>
        <sz val="10"/>
        <color rgb="FF000000"/>
        <rFont val="Arial"/>
        <family val="2"/>
      </rPr>
      <t>-</t>
    </r>
    <r>
      <rPr>
        <sz val="10"/>
        <color theme="1"/>
        <rFont val="Arial"/>
        <family val="2"/>
      </rPr>
      <t xml:space="preserve"> </t>
    </r>
    <r>
      <rPr>
        <sz val="10"/>
        <color rgb="FF000000"/>
        <rFont val="Arial"/>
        <family val="2"/>
      </rPr>
      <t>feita em tecido respirável (esquenta menos) com placa moldada em espuma de alta densidade para amortecimento de impacto.</t>
    </r>
  </si>
  <si>
    <r>
      <t>JOELHEIRA PARA VOLEIBOL</t>
    </r>
    <r>
      <rPr>
        <sz val="10"/>
        <color rgb="FF000000"/>
        <rFont val="Arial"/>
        <family val="2"/>
      </rPr>
      <t>- reforçada ideal na prevenção de lesões e traumas na região do joelho, proteção de impactos. Tamanho adulto</t>
    </r>
  </si>
  <si>
    <r>
      <t>KIT UNIFORMES ESPORTIVOS</t>
    </r>
    <r>
      <rPr>
        <sz val="10"/>
        <color rgb="FF000000"/>
        <rFont val="Arial"/>
        <family val="2"/>
      </rPr>
      <t>- CONTENDO, camisetas calções e meias com 22 peças de cada, em poliéster, tamanho de 13 a 14 anos, camisetas numerados frente e costas já com as logomarcas da Prefeitura Municipal De Sidrolândia E Secretaria Municipal Da Juventude Esporte E lazer serigrafia em micromia, calções numerados. Cores a definir. Vários tamanhos</t>
    </r>
  </si>
  <si>
    <r>
      <t>KIT UNIFORMES ESPORTIVOS</t>
    </r>
    <r>
      <rPr>
        <sz val="10"/>
        <color rgb="FF000000"/>
        <rFont val="Arial"/>
        <family val="2"/>
      </rPr>
      <t>- uniformes esportivos contendo, camisetas calções e meias com 22 peças de cada, em poliéster, tamanho adulto, camisetas numerados frente e costas já com as logomarcas da Prefeitura Municipal De Sidrolândia E Secretaria Municipal Da Juventude Esporte E Lazer serigrafia em micromia, calções numerados. Cores a definir. Vários tamanhos</t>
    </r>
  </si>
  <si>
    <r>
      <t>LUVA DE GOLEIRO FUTEBOL DE CAMPO</t>
    </r>
    <r>
      <rPr>
        <sz val="10"/>
        <color rgb="FF000000"/>
        <rFont val="Arial"/>
        <family val="2"/>
      </rPr>
      <t>- Cores a definir. Vários tamanhos</t>
    </r>
  </si>
  <si>
    <r>
      <t>LUVA DE GOLEIRO FUTEBOL DE SALÃO</t>
    </r>
    <r>
      <rPr>
        <sz val="10"/>
        <color rgb="FF000000"/>
        <rFont val="Arial"/>
        <family val="2"/>
      </rPr>
      <t xml:space="preserve"> - Cores a definir. Vários tamanhos</t>
    </r>
  </si>
  <si>
    <r>
      <t>MEIÕES ESPORTIVOS</t>
    </r>
    <r>
      <rPr>
        <sz val="10"/>
        <color rgb="FF000000"/>
        <rFont val="Arial"/>
        <family val="2"/>
      </rPr>
      <t>- em algodão e poliéster cores a definir.</t>
    </r>
  </si>
  <si>
    <r>
      <t>PAR DE LUVA BOXE/MUAY THAI PROFISSIONAL UNISSEX</t>
    </r>
    <r>
      <rPr>
        <sz val="10"/>
        <color rgb="FF000000"/>
        <rFont val="Arial"/>
        <family val="2"/>
      </rPr>
      <t xml:space="preserve"> -  Produzida em Couro ecológico material similar ao couro (mais próximo do couro) Macio e resistente. Enchimento de PI, Profissional de ótima densidade, durável. Possui trava no dedão. Fecho no punho em Velcro, facilidade na colocação. Costura Reforçada. </t>
    </r>
  </si>
  <si>
    <r>
      <t>TATAME E.V.A.</t>
    </r>
    <r>
      <rPr>
        <sz val="10"/>
        <color rgb="FF000000"/>
        <rFont val="Arial"/>
        <family val="2"/>
      </rPr>
      <t xml:space="preserve"> -MEDIDA: 50X50X4cm (40mm de espessura) E.V.A de alta qualidade e com densidade adequada para garantir a segurança e o conforto do usuário. Com sistema avançado de absorção de impacto. O tatame deve possuí material que o permite retornar rapidamente ao seu formato original após ser pressionado, evitando ondulações na superfície. Sendo de fácil manuseio e montagem e também é impermeável.</t>
    </r>
  </si>
  <si>
    <r>
      <t>TENIS PARA FUTSAL</t>
    </r>
    <r>
      <rPr>
        <sz val="10"/>
        <color rgb="FF000000"/>
        <rFont val="Arial"/>
        <family val="2"/>
      </rPr>
      <t>- fabricado em material sintético, entressola em EVA e solado em borracha especial para pratica de atividades físicas em quadra indoor.</t>
    </r>
  </si>
  <si>
    <r>
      <t xml:space="preserve">ADUBO QUIMICO  </t>
    </r>
    <r>
      <rPr>
        <i/>
        <sz val="10"/>
        <color rgb="FFFF0000"/>
        <rFont val="Arial"/>
        <family val="2"/>
      </rPr>
      <t xml:space="preserve"> </t>
    </r>
  </si>
  <si>
    <r>
      <t xml:space="preserve">UREIA PH 46 </t>
    </r>
    <r>
      <rPr>
        <i/>
        <sz val="10"/>
        <color rgb="FFFF0000"/>
        <rFont val="Arial"/>
        <family val="2"/>
      </rPr>
      <t xml:space="preserve"> </t>
    </r>
  </si>
  <si>
    <t>1       </t>
  </si>
  <si>
    <t>10     </t>
  </si>
  <si>
    <t>11     </t>
  </si>
  <si>
    <t>12     </t>
  </si>
  <si>
    <t>13     </t>
  </si>
  <si>
    <t>14     </t>
  </si>
  <si>
    <t>15     </t>
  </si>
  <si>
    <t>16     </t>
  </si>
  <si>
    <t>17     </t>
  </si>
  <si>
    <t>18     </t>
  </si>
  <si>
    <t>19     </t>
  </si>
  <si>
    <t>20     </t>
  </si>
  <si>
    <t>21     </t>
  </si>
  <si>
    <t>22     </t>
  </si>
  <si>
    <t>23     </t>
  </si>
  <si>
    <t>24     </t>
  </si>
  <si>
    <t>25     </t>
  </si>
  <si>
    <t>26     </t>
  </si>
  <si>
    <t>27     </t>
  </si>
  <si>
    <t>28     </t>
  </si>
  <si>
    <t>29     </t>
  </si>
  <si>
    <t>30     </t>
  </si>
  <si>
    <t>31     </t>
  </si>
  <si>
    <t>32     </t>
  </si>
  <si>
    <t>33     </t>
  </si>
  <si>
    <t>34     </t>
  </si>
  <si>
    <t>35     </t>
  </si>
  <si>
    <t>36     </t>
  </si>
  <si>
    <t>37     </t>
  </si>
  <si>
    <t>38     </t>
  </si>
  <si>
    <t>39     </t>
  </si>
  <si>
    <t>40     </t>
  </si>
  <si>
    <t>41     </t>
  </si>
  <si>
    <t>42     </t>
  </si>
  <si>
    <t>43     </t>
  </si>
  <si>
    <t>44     </t>
  </si>
  <si>
    <t>45     </t>
  </si>
  <si>
    <t>46     </t>
  </si>
  <si>
    <r>
      <t xml:space="preserve">47    </t>
    </r>
    <r>
      <rPr>
        <b/>
        <sz val="10"/>
        <color theme="1"/>
        <rFont val="Arial"/>
        <family val="2"/>
      </rPr>
      <t> </t>
    </r>
  </si>
  <si>
    <r>
      <t xml:space="preserve">48    </t>
    </r>
    <r>
      <rPr>
        <b/>
        <sz val="10"/>
        <color theme="1"/>
        <rFont val="Arial"/>
        <family val="2"/>
      </rPr>
      <t> </t>
    </r>
  </si>
  <si>
    <r>
      <t xml:space="preserve">49    </t>
    </r>
    <r>
      <rPr>
        <b/>
        <sz val="10"/>
        <color theme="1"/>
        <rFont val="Arial"/>
        <family val="2"/>
      </rPr>
      <t> </t>
    </r>
  </si>
  <si>
    <r>
      <t xml:space="preserve">50    </t>
    </r>
    <r>
      <rPr>
        <b/>
        <sz val="10"/>
        <color theme="1"/>
        <rFont val="Arial"/>
        <family val="2"/>
      </rPr>
      <t> </t>
    </r>
  </si>
  <si>
    <r>
      <t xml:space="preserve">51    </t>
    </r>
    <r>
      <rPr>
        <b/>
        <sz val="10"/>
        <color theme="1"/>
        <rFont val="Arial"/>
        <family val="2"/>
      </rPr>
      <t> </t>
    </r>
  </si>
  <si>
    <r>
      <t xml:space="preserve">52    </t>
    </r>
    <r>
      <rPr>
        <b/>
        <sz val="10"/>
        <color theme="1"/>
        <rFont val="Arial"/>
        <family val="2"/>
      </rPr>
      <t> </t>
    </r>
  </si>
  <si>
    <r>
      <t xml:space="preserve">53    </t>
    </r>
    <r>
      <rPr>
        <b/>
        <sz val="10"/>
        <color theme="1"/>
        <rFont val="Arial"/>
        <family val="2"/>
      </rPr>
      <t> </t>
    </r>
  </si>
  <si>
    <r>
      <t xml:space="preserve">54    </t>
    </r>
    <r>
      <rPr>
        <b/>
        <sz val="10"/>
        <color theme="1"/>
        <rFont val="Arial"/>
        <family val="2"/>
      </rPr>
      <t> </t>
    </r>
  </si>
  <si>
    <r>
      <t xml:space="preserve">55    </t>
    </r>
    <r>
      <rPr>
        <b/>
        <sz val="10"/>
        <color theme="1"/>
        <rFont val="Arial"/>
        <family val="2"/>
      </rPr>
      <t> </t>
    </r>
  </si>
  <si>
    <r>
      <t xml:space="preserve">56    </t>
    </r>
    <r>
      <rPr>
        <b/>
        <sz val="10"/>
        <color theme="1"/>
        <rFont val="Arial"/>
        <family val="2"/>
      </rPr>
      <t> </t>
    </r>
  </si>
  <si>
    <r>
      <t xml:space="preserve">57    </t>
    </r>
    <r>
      <rPr>
        <b/>
        <sz val="10"/>
        <color theme="1"/>
        <rFont val="Arial"/>
        <family val="2"/>
      </rPr>
      <t> </t>
    </r>
  </si>
  <si>
    <r>
      <t xml:space="preserve">58    </t>
    </r>
    <r>
      <rPr>
        <b/>
        <sz val="10"/>
        <color theme="1"/>
        <rFont val="Arial"/>
        <family val="2"/>
      </rPr>
      <t> </t>
    </r>
  </si>
  <si>
    <r>
      <t xml:space="preserve">59    </t>
    </r>
    <r>
      <rPr>
        <b/>
        <sz val="10"/>
        <color theme="1"/>
        <rFont val="Arial"/>
        <family val="2"/>
      </rPr>
      <t> </t>
    </r>
  </si>
  <si>
    <r>
      <t xml:space="preserve">60    </t>
    </r>
    <r>
      <rPr>
        <b/>
        <sz val="10"/>
        <color theme="1"/>
        <rFont val="Arial"/>
        <family val="2"/>
      </rPr>
      <t> </t>
    </r>
  </si>
  <si>
    <r>
      <t xml:space="preserve">61    </t>
    </r>
    <r>
      <rPr>
        <b/>
        <sz val="10"/>
        <color theme="1"/>
        <rFont val="Arial"/>
        <family val="2"/>
      </rPr>
      <t> </t>
    </r>
  </si>
  <si>
    <r>
      <t>MÁSCARA ANTI GOTÍCULAS TRANSPARENTE DE POLICARBONATO.</t>
    </r>
    <r>
      <rPr>
        <sz val="10"/>
        <color rgb="FF000000"/>
        <rFont val="Arial"/>
        <family val="2"/>
      </rPr>
      <t>. DESCRIÇÃO: MÁSCARA ANTI GOTÍCULAS TRANSPARENTE, COM VISOR FABRICADO EM POLICARBONATO, TAMANHO CERCA DE 24 X 24 CM.</t>
    </r>
  </si>
  <si>
    <r>
      <t xml:space="preserve">62    </t>
    </r>
    <r>
      <rPr>
        <b/>
        <sz val="10"/>
        <color theme="1"/>
        <rFont val="Arial"/>
        <family val="2"/>
      </rPr>
      <t> </t>
    </r>
  </si>
  <si>
    <r>
      <t xml:space="preserve">63    </t>
    </r>
    <r>
      <rPr>
        <b/>
        <sz val="10"/>
        <color theme="1"/>
        <rFont val="Arial"/>
        <family val="2"/>
      </rPr>
      <t> </t>
    </r>
  </si>
  <si>
    <r>
      <t xml:space="preserve">64    </t>
    </r>
    <r>
      <rPr>
        <b/>
        <sz val="10"/>
        <color theme="1"/>
        <rFont val="Arial"/>
        <family val="2"/>
      </rPr>
      <t> </t>
    </r>
  </si>
  <si>
    <r>
      <t xml:space="preserve">65    </t>
    </r>
    <r>
      <rPr>
        <b/>
        <sz val="10"/>
        <color theme="1"/>
        <rFont val="Arial"/>
        <family val="2"/>
      </rPr>
      <t> </t>
    </r>
  </si>
  <si>
    <r>
      <t xml:space="preserve">66    </t>
    </r>
    <r>
      <rPr>
        <b/>
        <sz val="10"/>
        <color theme="1"/>
        <rFont val="Arial"/>
        <family val="2"/>
      </rPr>
      <t> </t>
    </r>
  </si>
  <si>
    <r>
      <t xml:space="preserve">67    </t>
    </r>
    <r>
      <rPr>
        <b/>
        <sz val="10"/>
        <color theme="1"/>
        <rFont val="Arial"/>
        <family val="2"/>
      </rPr>
      <t> </t>
    </r>
  </si>
  <si>
    <r>
      <t xml:space="preserve">68    </t>
    </r>
    <r>
      <rPr>
        <b/>
        <sz val="10"/>
        <color theme="1"/>
        <rFont val="Arial"/>
        <family val="2"/>
      </rPr>
      <t> </t>
    </r>
  </si>
  <si>
    <r>
      <t xml:space="preserve">69    </t>
    </r>
    <r>
      <rPr>
        <b/>
        <sz val="10"/>
        <color theme="1"/>
        <rFont val="Arial"/>
        <family val="2"/>
      </rPr>
      <t> </t>
    </r>
  </si>
  <si>
    <r>
      <t xml:space="preserve">70    </t>
    </r>
    <r>
      <rPr>
        <b/>
        <sz val="10"/>
        <color theme="1"/>
        <rFont val="Arial"/>
        <family val="2"/>
      </rPr>
      <t> </t>
    </r>
  </si>
  <si>
    <r>
      <t xml:space="preserve">71    </t>
    </r>
    <r>
      <rPr>
        <b/>
        <sz val="10"/>
        <color theme="1"/>
        <rFont val="Arial"/>
        <family val="2"/>
      </rPr>
      <t> </t>
    </r>
  </si>
  <si>
    <r>
      <t xml:space="preserve">72    </t>
    </r>
    <r>
      <rPr>
        <b/>
        <sz val="10"/>
        <color theme="1"/>
        <rFont val="Arial"/>
        <family val="2"/>
      </rPr>
      <t> </t>
    </r>
  </si>
  <si>
    <r>
      <t xml:space="preserve">73    </t>
    </r>
    <r>
      <rPr>
        <b/>
        <sz val="10"/>
        <color theme="1"/>
        <rFont val="Arial"/>
        <family val="2"/>
      </rPr>
      <t> </t>
    </r>
  </si>
  <si>
    <t>74     </t>
  </si>
  <si>
    <t>75     </t>
  </si>
  <si>
    <r>
      <t>EMBALAGEM PLÁSTICA EM POLIPROPILENO PP PARA ESTERILIZAÇÃO 14MM X 20MM X 8MM PCT COM 500 UN.</t>
    </r>
    <r>
      <rPr>
        <sz val="10"/>
        <color rgb="FF000000"/>
        <rFont val="Arial"/>
        <family val="2"/>
      </rPr>
      <t>14MM X 20MM X 8MM PCT COM 500 UN.</t>
    </r>
  </si>
  <si>
    <t>76     </t>
  </si>
  <si>
    <r>
      <t>EMBALAGEM PLÁSTICA EM POLIPROPILENO PP PARA ESTERILIZAÇÃO 25MM X 35MM X 8MM PCT COM 500 UN.</t>
    </r>
    <r>
      <rPr>
        <sz val="10"/>
        <color rgb="FF000000"/>
        <rFont val="Arial"/>
        <family val="2"/>
      </rPr>
      <t>25MM X 35MM X 8MM PCT COM 500 UN.</t>
    </r>
  </si>
  <si>
    <t>77     </t>
  </si>
  <si>
    <r>
      <t>PAPEL TOALHA INTERFOLHA EXTRA BRANCO.</t>
    </r>
    <r>
      <rPr>
        <sz val="10"/>
        <color rgb="FF000000"/>
        <rFont val="Arial"/>
        <family val="2"/>
      </rPr>
      <t>PAPEL TOALHA INTERFOLHAS DUAS FOLHAS  COMPOSTO 100% EM  CELULOSE BIODEGRADÁVEL MATÉRIA ORIGINÁRIA DE MATA DE</t>
    </r>
    <r>
      <rPr>
        <sz val="10"/>
        <color theme="1"/>
        <rFont val="Arial"/>
        <family val="2"/>
      </rPr>
      <t xml:space="preserve"> </t>
    </r>
    <r>
      <rPr>
        <sz val="10"/>
        <color rgb="FF000000"/>
        <rFont val="Arial"/>
        <family val="2"/>
      </rPr>
      <t xml:space="preserve">REFLORESTAMENTO CONTENDO 1000 UNIDADES. </t>
    </r>
    <r>
      <rPr>
        <sz val="10"/>
        <color theme="1"/>
        <rFont val="Arial"/>
        <family val="2"/>
      </rPr>
      <t xml:space="preserve"> </t>
    </r>
    <r>
      <rPr>
        <sz val="10"/>
        <color rgb="FF000000"/>
        <rFont val="Arial"/>
        <family val="2"/>
      </rPr>
      <t>DIMENSÕES (CM): 20 X 21.</t>
    </r>
  </si>
  <si>
    <t>78     </t>
  </si>
  <si>
    <r>
      <t>SABONETE LÍQUIDO ANTISEPTICO.</t>
    </r>
    <r>
      <rPr>
        <sz val="10"/>
        <color rgb="FF000000"/>
        <rFont val="Arial"/>
        <family val="2"/>
      </rPr>
      <t>GALÃO DE 5 LITROS, COM AROMAS DIVERSOS ( FLOR DE LARANJEIRA, MORANGO, ERVA DOCE, CAMOMILA E COCO.</t>
    </r>
  </si>
  <si>
    <t>79     </t>
  </si>
  <si>
    <r>
      <t>TOALHEIRO  -  PORTA PAPEL.</t>
    </r>
    <r>
      <rPr>
        <sz val="10"/>
        <color rgb="FF000000"/>
        <rFont val="Arial"/>
        <family val="2"/>
      </rPr>
      <t>SUPORTE INJETADO EM PLÁSTICO ABS PARA PAPEL INTERFOLHA 02 OU 03 DOBRAS; COM SISTEMA DE FECHAMENTO POR FECHADURA E CHAVE PLÁSTICA, CAPACIDADE: 700 FOLHAS APROXIMADAMENTE, COR BRANCO. DIMENSÕES DO PRODUTO: (ALTURA) 285MM (LARGURA) 255MM (PROFUNDIDADE) 135. ACOMPANHA CHAVE PLÁSTICA E KIT COM BUCHAS E PARAFUSOS PARA FIXAÇÃO NA PAREDE.</t>
    </r>
  </si>
  <si>
    <t>80     </t>
  </si>
  <si>
    <t>81     </t>
  </si>
  <si>
    <t>82     </t>
  </si>
  <si>
    <t>83     </t>
  </si>
  <si>
    <t>84     </t>
  </si>
  <si>
    <t>85     </t>
  </si>
  <si>
    <t>86     </t>
  </si>
  <si>
    <t>87     </t>
  </si>
  <si>
    <t>88     </t>
  </si>
  <si>
    <t>89     </t>
  </si>
  <si>
    <t>90     </t>
  </si>
  <si>
    <t>91     </t>
  </si>
  <si>
    <r>
      <t xml:space="preserve">Lavagem Completa (Interna E Externamente) E Aspirar, </t>
    </r>
    <r>
      <rPr>
        <b/>
        <u/>
        <sz val="10"/>
        <color rgb="FF000000"/>
        <rFont val="Arial"/>
        <family val="2"/>
      </rPr>
      <t>Carros De Passeio</t>
    </r>
    <r>
      <rPr>
        <sz val="10"/>
        <color rgb="FF000000"/>
        <rFont val="Arial"/>
        <family val="2"/>
      </rPr>
      <t xml:space="preserve"> De Até 5 Lugares, Com Uso De Produtos Apropriados De Primeira Qualidade.</t>
    </r>
  </si>
  <si>
    <r>
      <t xml:space="preserve">Lavagem Completa (Interna E Externamente) E Aspirar, </t>
    </r>
    <r>
      <rPr>
        <b/>
        <u/>
        <sz val="10"/>
        <color rgb="FF000000"/>
        <rFont val="Arial"/>
        <family val="2"/>
      </rPr>
      <t>Camionete E SUV</t>
    </r>
    <r>
      <rPr>
        <sz val="10"/>
        <color rgb="FF000000"/>
        <rFont val="Arial"/>
        <family val="2"/>
      </rPr>
      <t xml:space="preserve"> De Até 5 Lugares, Com Uso De Produtos Apropriados De Primeira Qualidade.</t>
    </r>
  </si>
  <si>
    <r>
      <t xml:space="preserve">Lavagem Completa De </t>
    </r>
    <r>
      <rPr>
        <b/>
        <sz val="10"/>
        <color rgb="FF000000"/>
        <rFont val="Arial"/>
        <family val="2"/>
      </rPr>
      <t xml:space="preserve">Motocicleta, </t>
    </r>
    <r>
      <rPr>
        <sz val="10"/>
        <color rgb="FF000000"/>
        <rFont val="Arial"/>
        <family val="2"/>
      </rPr>
      <t>Com Uso De Produtos Apropriados De Primeira Qualidade</t>
    </r>
  </si>
  <si>
    <r>
      <t xml:space="preserve">Lavagem Completa (Interna E Externamente) E Aspirar, </t>
    </r>
    <r>
      <rPr>
        <b/>
        <u/>
        <sz val="10"/>
        <color rgb="FF000000"/>
        <rFont val="Arial"/>
        <family val="2"/>
      </rPr>
      <t>Micro-Ônibus</t>
    </r>
    <r>
      <rPr>
        <sz val="10"/>
        <color rgb="FF000000"/>
        <rFont val="Arial"/>
        <family val="2"/>
      </rPr>
      <t>, Com Uso De Produtos Apropriados De Primeira Qualidade.</t>
    </r>
  </si>
  <si>
    <r>
      <t xml:space="preserve">Lavagem Completa (Interna E Externamente) E Aspirar, </t>
    </r>
    <r>
      <rPr>
        <b/>
        <u/>
        <sz val="10"/>
        <color rgb="FF000000"/>
        <rFont val="Arial"/>
        <family val="2"/>
      </rPr>
      <t>Ambulâncias E Van</t>
    </r>
    <r>
      <rPr>
        <sz val="10"/>
        <color rgb="FF000000"/>
        <rFont val="Arial"/>
        <family val="2"/>
      </rPr>
      <t>, Com Uso De Produtos Apropriados De Primeira Qualidade.</t>
    </r>
  </si>
  <si>
    <r>
      <t xml:space="preserve">Lavagem Completa De </t>
    </r>
    <r>
      <rPr>
        <b/>
        <sz val="10"/>
        <color rgb="FF000000"/>
        <rFont val="Arial"/>
        <family val="2"/>
      </rPr>
      <t xml:space="preserve">Carreta Equipada Com Caçamba Basculante (Truque), </t>
    </r>
    <r>
      <rPr>
        <sz val="10"/>
        <color rgb="FF000000"/>
        <rFont val="Arial"/>
        <family val="2"/>
      </rPr>
      <t>Com Uso De Produtos Apropriados De Primeira Qualidade</t>
    </r>
  </si>
  <si>
    <r>
      <t xml:space="preserve">Lavagem Completa De </t>
    </r>
    <r>
      <rPr>
        <b/>
        <sz val="10"/>
        <color rgb="FF000000"/>
        <rFont val="Arial"/>
        <family val="2"/>
      </rPr>
      <t xml:space="preserve">Caminhão Equipado Com Caçamba Basculante (Toco), </t>
    </r>
    <r>
      <rPr>
        <sz val="10"/>
        <color rgb="FF000000"/>
        <rFont val="Arial"/>
        <family val="2"/>
      </rPr>
      <t>Com Uso De Produtos Apropriados De Primeira Qualidade</t>
    </r>
  </si>
  <si>
    <r>
      <t xml:space="preserve">Lavagem Completa De </t>
    </r>
    <r>
      <rPr>
        <b/>
        <sz val="10"/>
        <color rgb="FF000000"/>
        <rFont val="Arial"/>
        <family val="2"/>
      </rPr>
      <t xml:space="preserve">Máquinas E Equipamentos Rodoviários Porte Pequeno – Trator De Pneu Com Roçadeira, Rolo Compactador De Asfalto, Máquina De Pintura, Retro Escavadeira, Mini Escavadeira Hidráulica Entre Outros, </t>
    </r>
    <r>
      <rPr>
        <sz val="10"/>
        <color rgb="FF000000"/>
        <rFont val="Arial"/>
        <family val="2"/>
      </rPr>
      <t>Com Uso De Produtos Apropriados De Primeira Qualidade</t>
    </r>
  </si>
  <si>
    <r>
      <t xml:space="preserve">Lavagem Completa De </t>
    </r>
    <r>
      <rPr>
        <b/>
        <sz val="10"/>
        <color rgb="FF000000"/>
        <rFont val="Arial"/>
        <family val="2"/>
      </rPr>
      <t>Máquinas E Equipamentos Rodoviários Porte Médio – Pá Carregadeira Sobre Rodas, Rolo Compactador De Asfalto, Trator De Esteira</t>
    </r>
    <r>
      <rPr>
        <sz val="10"/>
        <color rgb="FF000000"/>
        <rFont val="Arial"/>
        <family val="2"/>
      </rPr>
      <t xml:space="preserve"> Entre Outros, Com Uso De Produtos Apropriados De Primeira Qualidade</t>
    </r>
  </si>
  <si>
    <r>
      <t xml:space="preserve">Lavagem Completa De </t>
    </r>
    <r>
      <rPr>
        <b/>
        <sz val="10"/>
        <color rgb="FF000000"/>
        <rFont val="Arial"/>
        <family val="2"/>
      </rPr>
      <t xml:space="preserve">Máquinas E Equipamentos Rodoviários Porte Grande – Moto Niveladora, Escavadeira Hidráulica Entre Outros, </t>
    </r>
    <r>
      <rPr>
        <sz val="10"/>
        <color rgb="FF000000"/>
        <rFont val="Arial"/>
        <family val="2"/>
      </rPr>
      <t>Com Uso De Produtos Apropriados De Primeira Qualidade</t>
    </r>
  </si>
  <si>
    <r>
      <t xml:space="preserve">Lavagem Completa De </t>
    </r>
    <r>
      <rPr>
        <b/>
        <sz val="10"/>
        <color rgb="FF000000"/>
        <rFont val="Arial"/>
        <family val="2"/>
      </rPr>
      <t xml:space="preserve">Caminhão Equipado Com Baú, </t>
    </r>
    <r>
      <rPr>
        <sz val="10"/>
        <color rgb="FF000000"/>
        <rFont val="Arial"/>
        <family val="2"/>
      </rPr>
      <t>Com Uso De Produtos Apropriados De Primeira Qualidade</t>
    </r>
  </si>
  <si>
    <r>
      <t xml:space="preserve">Lavagem De </t>
    </r>
    <r>
      <rPr>
        <b/>
        <sz val="10"/>
        <color rgb="FF000000"/>
        <rFont val="Arial"/>
        <family val="2"/>
      </rPr>
      <t>Caminhão Com Baú</t>
    </r>
    <r>
      <rPr>
        <sz val="10"/>
        <color rgb="FF000000"/>
        <rFont val="Arial"/>
        <family val="2"/>
      </rPr>
      <t xml:space="preserve"> - Meia Sola</t>
    </r>
  </si>
  <si>
    <r>
      <t>Lavagem Completa De</t>
    </r>
    <r>
      <rPr>
        <b/>
        <sz val="10"/>
        <color rgb="FF000000"/>
        <rFont val="Arial"/>
        <family val="2"/>
      </rPr>
      <t xml:space="preserve"> Ônibus</t>
    </r>
    <r>
      <rPr>
        <sz val="10"/>
        <color rgb="FF000000"/>
        <rFont val="Arial"/>
        <family val="2"/>
      </rPr>
      <t>, Com Uso De Produtos Apropriados De Primeira Qualidade</t>
    </r>
  </si>
  <si>
    <r>
      <t xml:space="preserve">Lavagem Completa De </t>
    </r>
    <r>
      <rPr>
        <b/>
        <sz val="10"/>
        <color rgb="FF000000"/>
        <rFont val="Arial"/>
        <family val="2"/>
      </rPr>
      <t>Carreta Equipada Com Caçamba Basculante (Truque</t>
    </r>
    <r>
      <rPr>
        <sz val="10"/>
        <color rgb="FF000000"/>
        <rFont val="Arial"/>
        <family val="2"/>
      </rPr>
      <t>), Com Uso De Produto Apropriados De Primeira Qualidade.</t>
    </r>
  </si>
  <si>
    <t>CAMISETA MALHA FRIA TAMANHO PP Camiseta malha fria 67% poliéster e 33% viscose, na cor diversas, manga curta, gola em “V”, sem bolso, com serviço de serigrafia com no máximo 4 cores com estampa frente e costas tamanho PP</t>
  </si>
  <si>
    <t>CAMISETA MALHA FRIA TAMANHO EXG Camiseta malha fria 67% poliéster e 33% viscose, na cor diversas, manga curta, gola em “V”, sem bolso, com serviço de serigrafia com no máximo 4 cores com estampa frente e costas</t>
  </si>
  <si>
    <t>CAMISETAS CONFECCIONADAS EM TECIDO DE MALHA FRIA OU PV, TAMANHO P  Camiseta malha fria 67% poliéster e 33% viscose, na cor diversas, manga curta, gola em “V”, sem bolso, com serviço de serigrafia com no máximo 4 cores com estampa frente e costas</t>
  </si>
  <si>
    <r>
      <t>Cobertor –</t>
    </r>
    <r>
      <rPr>
        <sz val="10"/>
        <color rgb="FF000000"/>
        <rFont val="Arial"/>
        <family val="2"/>
      </rPr>
      <t xml:space="preserve"> Tipo Casal; Material:</t>
    </r>
    <r>
      <rPr>
        <b/>
        <sz val="10"/>
        <color rgb="FF000000"/>
        <rFont val="Arial"/>
        <family val="2"/>
      </rPr>
      <t xml:space="preserve"> </t>
    </r>
    <r>
      <rPr>
        <sz val="10"/>
        <color rgb="FF000000"/>
        <rFont val="Arial"/>
        <family val="2"/>
      </rPr>
      <t>mata em microfibra, 100% poliéster, medida: 1,80x2,20m e gramatura mínima de 190g.</t>
    </r>
  </si>
  <si>
    <t>RECARGA BT - BASE DE TROCA EM EXTINTOR ABC CARGA NOMINAL 04KG CAPACIDADE TÉCNICA 3A 20BC peso bruto total aproximado 08 kg. Modelo do tipo universal, atendendo todas as 3 classes de incêndio e pode ser utilizado em materiais sólidos: aparas de papel, tecido, madeira, líquidos inflamáveis e equipamentos elétricos. Atende as normas dos Bombeiros MG - IT 16</t>
  </si>
  <si>
    <t>RECARGA BT - BASE DE TROCA EM EXTINTOR ABC CARGA NOMINAL 06KG CAPACIDADE TÉCNICA 3A 20BC peso bruto total aproximado 08 kg. Modelo do tipo universal, atende todas as 3 classes de incêndio e pode ser utilizado em materiais sólidos: aparas de papel, tecido, madeira, líquidos inflamáveis e equipamentos elétricos. Atende as normas dos Bombeiros MG- IT 16</t>
  </si>
  <si>
    <t>RECARGA BT - BASE DE TROCA EM EXTINTOR ABC CARGA NOMINAL 08KG CAPACIDADE TÉCNICA 4A 40BC peso bruto total aproximado 10 kg. Modelo do tipo universal, atende todas as 3 classes de incêndio e pode ser utilizado em materiais sólidos: aparas de papel, tecido, madeira, líquidos inflamáveis e equipamentos elétricos. Atende as normas dos Bombeiros MG- IT 16.</t>
  </si>
  <si>
    <t>RECARGA BT - BASE DE TROCA EM EXTINTOR ABC CARGA NOMINAL 12KG CAPACIDADE TÉCNICA 40BC peso bruto total aproximado 14 kg. Modelo atende classes de incêndio BC e pode ser utilizado em líquidos inflamáveis e equipamentos elétricos. Atende as normas dos Bombeiros MG - IT 16.</t>
  </si>
  <si>
    <t>EXTINTOR NOVO PQS - ABC 6KG INCLUSO SUPORTE DE PAREDE E PLACA DE IDENTIFICAÇÃO UNIVERSAL Indicação de uso ABC: Materiais sólidos, como: plásticos, borrachas, madeiras, tecidos, líquidos inflamáveis, como gasolina, óleo, álcool e querosene, equipamentos elétricos energizados, como bateria, alternador e outros equipamentos da parte elétrica do veículo. Validade de Carga1 ano Validade do Teste Hidrostático 05 anos Peso de carga PQS 6kg Itens inclusos Suporte de parede; Extintor portátil de pressurização direta, com carga de pó químico seco ABC, fabricado conforme ABNT NBR 15808:2010 em chapa de aço carbono. com pressão de trabalho de 10,5 Kgf./cm2. Recipiente fabricado a partir de chapa plana de aço, calandrada com tampa e fundo estampada a frio, soldados pelo processo MIG. Pintado pelo processo eletrostático com tinta em pó na cor vermelha. Mangueira em borracha com trama de nylon.</t>
  </si>
  <si>
    <t>EXTINTOR NOVO PQS - ABC DE 08 KG INCLUSO SUPORTE DE PAREDE E PLACA DE IDENTIFICAÇÃO UNIVERSAL Indicação de uso ABC: Materiais sólidos, como: plásticos, borrachas, madeiras, tecidos, líquidos inflamáveis, como gasolina, óleo, álcool e querosene, equipamentos elétricos energizados, como bateria, alternador e outros equipamentos da parte elétrica do veículo. Validade de Carga 1 ano Validade do Teste Hidrostático 05 anos Peso de carga PQS 12kg Itens inclusos Suporte de parede Extintor portátil de Pressurização direta, com carga de pó químico seco ABC, fabricado conforme ABNT NBR 15808:2010 em chapa de aço carbono. Com pressão de trabalho de 10,5 Kgf./cm2.Recipiente fabricado a partir de chapa plana de aço, calandrada com tampa e fundo estampada a frio, soldados pelo processo MIG. Pintado pelo processo eletrostático com tinta em pó na cor vermelha. Mangueira em borracha com trama de nylon</t>
  </si>
  <si>
    <t>LUMINARIA DE EMERGENCIA 30 LEDS Fluxo Luminoso Máximo 100 lúmens Quantidade de LEDs 30 Área de Cobertura 25m² LED indicativo de funcionamento. Seleção de fluxo máx. e min. Bateria 3.7 V 500 mAh alimentação 100-240 V (50-60 Hz) Consumo de energia 1 W Autonomia 2,5 horas "máx"//5 horas "mín" Temperatura de operação -10°C a 60 °C (01h@70°C) Requisitos aplicados ABNT NBR 10898</t>
  </si>
  <si>
    <t>PLACA E5 INDICAÇÃO DE EXTINTOR UNIVERSAL Placa fotoluminescente E5 Indicação de Extintor universal TAMANHO: 20 cm x 20 cm MATERIAL: PVC Rígido - Antichama Auto Extinguível (não propaga chamas) CARACTERÍSTICA FOTOLUMINESCENTE: 245/35 - 1.800-K-W</t>
  </si>
  <si>
    <t>SAÍDA DE EMERGÊNCIA S-1 - SETA DIREITA - FOTOLUMINESCENTE Material: PVC 1mm Fixação: Fita Dupla Face Material: PVC Rígido - Antichama Auto Extinguível (não propaga chamas) Durabilidade: 5 anos (para uso interno) Característica Fotoluminescente: 142/21 - 1800-K-W</t>
  </si>
  <si>
    <t>SAÍDA DE EMERGÊNCIA S-12 - FOTOLUMINESCENTE Material: PVC 1mm Fixação: Fita Dupla Face Material: PVC Rígido - Antichama Auto Extinguível (não propaga chamas) Durabilidade: 5 anos (para uso interno) Característica Fotoluminescente: 142/21 - 1800-K-W</t>
  </si>
  <si>
    <t>S13 - SAÍDA DE EMERGÊNCIA - SETA ESQUERDA - FOTOLUMINESCENTE Material: PVC 1mm Fixação: Fita Dupla Face Material: PVC Rígido - Antichama Auto Extinguível (não propaga chamas) Durabilidade: 5 anos (para uso interno) Característica Fotoluminescente: 142/21 - 1800-K-W</t>
  </si>
  <si>
    <t>S2 - SAÍDA DE EMERGÊNCIA - SETA ESQUERDA - FOTOLUMINESCENTE Material: PVC 1mm Fixação: Fita Dupla Face Material: PVC Rígido - Antichama Auto Extinguível (não propaga chamas) Durabilidade: 5 anos (para uso interno) Característica Fotoluminescente: 142/21 - 1800-K-W</t>
  </si>
  <si>
    <t>SUPORTE PARA EXTINTOR INCÊNDIO PISO DE 4KG E 6KG Modelo Tripé Outras características Altura de trabalho: 60 cm Diâmetro mínimo do mandril: 22 mm Diâmetro máximo do mandril: 22 mm Altura x Largura: 30 cm x 22 cm</t>
  </si>
  <si>
    <t>SUPORTE PARA EXTINTOR INCÊNDIO CHÃO 8KG E 12KG Modelo Trip Reforçado Outras características Altura de trabalho: 31 cm Diâmetro máximo do mandril: 20 mm Altura x Largura: 31 cm x 23 cm</t>
  </si>
  <si>
    <t>TESTE HIDROSTÁTICO DE EXTINTORES Realizar em cilindros de alta e baixa pressão, conforme delimitações das normas NBR 12962, da ABNT e regulamentações do Inmetro Identificar falhas no material do extintor; Avaliar a corrosão conforme o nível de tensão; Alinhar as propriedades mecânicas do equipamento.</t>
  </si>
  <si>
    <t>SUPORTE PAREDE PARA EXTINTOR DE 04 A 06 KG REFORÇADO Fabricado em chapa de ferro com acabamento bi cromatizado</t>
  </si>
  <si>
    <t>MANGUEIRA COMPLETA PARA EXTINTOR 04 E 06 KG Inclui: Mangueira, punho, difusor, quebra-jato e conjunto apag</t>
  </si>
  <si>
    <t>MANGUEIRA COMPLETA PARA EXTINTOR 08 E 12 KG Inclui: Mangueira, punho, difusor, quebra-jato e conjunto apag</t>
  </si>
  <si>
    <t>VÁLVULA PARA EXTINTOR PORTATIL PQS - ABC DE 4KG A 12KG Válvula modelo M30 de descarga para extintores recarregáveis de carga do tipo Pó Químico e Água. Construídas em latão forjado e vedação por rosca NGT conforme norma ANSI/CSA/CGA Standard V-1.</t>
  </si>
  <si>
    <r>
      <t xml:space="preserve">EXTINTOR NOVO PQS -  ABC 4 KG INCLUSO SUPORTE DE PAREDE E PLACA DE IDENTIFICAÇÃO UNIVERSAL </t>
    </r>
    <r>
      <rPr>
        <sz val="9"/>
        <color rgb="FF000000"/>
        <rFont val="Arial"/>
        <family val="2"/>
      </rPr>
      <t>fabricado conforme ABNT NBR 15808:2010 em chapa de aço carbono. Validade de Carga 1 ano validade do Teste Hidrostático 05 anos Peso de carga PQS 4KgItens inclusos Suporte de parede Destinado ao combate de princípios de incêndio das Classes A (Resíduos Sólidos), B (Líquidos inflamáveis), C (equipamentos Elétricos), com pressão de trabalho de 10,5 Kgf./cm2. Recipiente fabricado a partir de chapa plana de aço, calandrada com tampa e fundo estampada a frio, soldados pelo processo MIG. Pintado pelo pro cesso eletrostático com tinta em pó na cor vermelha. Mangueira em borracha com trama de nylon.</t>
    </r>
  </si>
  <si>
    <r>
      <t>EXTINTOR NOVO PQS - ABC 12 KG INCLUSO SUPORTE DE PAREDE E PLACA DE IDENTIFICAÇÃO UNIVERSA</t>
    </r>
    <r>
      <rPr>
        <sz val="9"/>
        <color rgb="FF000000"/>
        <rFont val="Arial"/>
        <family val="2"/>
      </rPr>
      <t xml:space="preserve"> Indicação de uso ABC: Materiais sólidos, como: plásticos, borrachas, madeiras, tecidos, líquidos inflamáveis, como gasolina, óleo, álcool e querosene, equipamentos elétricos energizados, como bateria, alternador e outros equipamentos da parte elétrica do veículo. Validade de Carga 1 ano Validade do Teste Hidrostático 05 anos Peso de carga PQS 12kg Itens inclusos Suporte de parede Extintor portátil de pressurização direta, com carga de pó químico seco ABC, fabricado conforme ABNT NBR 15808:2010 em chapa de aço carbono. Com pressão de trabalho de 10,5 Kgf./cm2.Recipiente fabricado a partir de chapa plana de aço, calandrada com tampa e fundo estampada a frio, soldados pelo processo MIG. Pintado pelo processo eletrostático com tinta em pó na cor vermelha. Mangueira em borracha com trama de nylon.</t>
    </r>
  </si>
  <si>
    <r>
      <t xml:space="preserve">JOGO ALFABETO MÓVEL – </t>
    </r>
    <r>
      <rPr>
        <sz val="9"/>
        <color rgb="FF000000"/>
        <rFont val="Arial"/>
        <family val="2"/>
      </rPr>
      <t>Composição: 40 letras móveis de no mínimo 5cm de altura, contendo 1 alfabeto completo e 2 jogos de vogais em madeira natural acondicionadas em caixa de papelão medindo no mínimo 19x16x7,5cm.</t>
    </r>
  </si>
  <si>
    <r>
      <t xml:space="preserve">Alfabeto Silábico </t>
    </r>
    <r>
      <rPr>
        <sz val="9"/>
        <color rgb="FF000000"/>
        <rFont val="Arial"/>
        <family val="2"/>
      </rPr>
      <t>– Material em MDF contendo 149 peças.</t>
    </r>
  </si>
  <si>
    <r>
      <t xml:space="preserve">Quebra Cabeça Silábico – </t>
    </r>
    <r>
      <rPr>
        <sz val="9"/>
        <color rgb="FF000000"/>
        <rFont val="Arial"/>
        <family val="2"/>
      </rPr>
      <t>Confeccionado em MDF contendo 10 placas medindo 140x140x60mm acondicionado em caixa de madeira medidas aproximadas 310x170x50xmm.</t>
    </r>
  </si>
  <si>
    <r>
      <t xml:space="preserve">JOGO DA MEMÓRIA CAIXA EM MADEIRA – </t>
    </r>
    <r>
      <rPr>
        <sz val="9"/>
        <color rgb="FF000000"/>
        <rFont val="Arial"/>
        <family val="2"/>
      </rPr>
      <t>Contendo no mínimo 40 peças em MDF de 5x5cm com imagem impressa. Medidas da embalagem mínima: 13x13x5cm.</t>
    </r>
  </si>
  <si>
    <r>
      <t xml:space="preserve">JOGO DE FUTEBOL DE BOTÃO EM PLÁSTICO – </t>
    </r>
    <r>
      <rPr>
        <sz val="9"/>
        <color rgb="FF000000"/>
        <rFont val="Arial"/>
        <family val="2"/>
      </rPr>
      <t>Composição em plástico injetado com 2 times completos, 2 traves/goleiras, 2 bolas e 2 palhetas. Acompanha cartela de adesivos das camisetas para personalização dos times (sortidos na caixa master).</t>
    </r>
  </si>
  <si>
    <r>
      <t xml:space="preserve">Blocos de Montar Lego – </t>
    </r>
    <r>
      <rPr>
        <sz val="9"/>
        <color rgb="FF000000"/>
        <rFont val="Arial"/>
        <family val="2"/>
      </rPr>
      <t>Em plástico, 200 peças, contendo caixa com tampa de rosca para armazenamento.</t>
    </r>
  </si>
  <si>
    <r>
      <t xml:space="preserve">PEGA VARETA (JOGO) – </t>
    </r>
    <r>
      <rPr>
        <sz val="9"/>
        <color rgb="FF000000"/>
        <rFont val="Arial"/>
        <family val="2"/>
      </rPr>
      <t>Cor: Multicores; Material: Plástico; Componentes: Composto de no mínimo 31 varetas feitas de plástico.</t>
    </r>
  </si>
  <si>
    <r>
      <t xml:space="preserve">Bambolê </t>
    </r>
    <r>
      <rPr>
        <sz val="9"/>
        <color rgb="FF000000"/>
        <rFont val="Arial"/>
        <family val="2"/>
      </rPr>
      <t>– Diâmetro 60cm para treinamento em plástico de 63cm material rígido.</t>
    </r>
  </si>
  <si>
    <r>
      <t xml:space="preserve">Bola de Borracha Nº.8 </t>
    </r>
    <r>
      <rPr>
        <sz val="9"/>
        <color rgb="FF000000"/>
        <rFont val="Arial"/>
        <family val="2"/>
      </rPr>
      <t>– Peso 100-120g circunferência 45-50cm, laminado borracha construção vulcanizado miolo capsula sis</t>
    </r>
  </si>
  <si>
    <r>
      <t xml:space="preserve">BARALHO UNO – </t>
    </r>
    <r>
      <rPr>
        <sz val="9"/>
        <color rgb="FF000000"/>
        <rFont val="Arial"/>
        <family val="2"/>
      </rPr>
      <t>Contendo 114 cartas; Medidas: 56mmx87mm; Material: Cartão Couchê.</t>
    </r>
  </si>
  <si>
    <r>
      <t xml:space="preserve">Corda de Pular </t>
    </r>
    <r>
      <rPr>
        <sz val="9"/>
        <color rgb="FF000000"/>
        <rFont val="Arial"/>
        <family val="2"/>
      </rPr>
      <t>de 2,45mts em sisal para treinamento</t>
    </r>
  </si>
  <si>
    <r>
      <t xml:space="preserve">Tabuleiro jogos 6x1 conjunto com cinco jogos 6x1. </t>
    </r>
    <r>
      <rPr>
        <sz val="9"/>
        <color rgb="FF000000"/>
        <rFont val="Arial"/>
        <family val="2"/>
      </rPr>
      <t>– Conjunto c/ cinco jogos: Damas: 1 placa Tabuleiro, 24 peças em madeira Trilha: 1 placa Tabuleiro, 18 peças em madeira Jogo da velha: 1 placa Tabuleiro, 8 peças (4 Bolinha e 4 X) em madeira, Xadrez: 1 Tabuleiro, 32 peças de plástico polipropileno, Ludo: 1 Tabuleiro/Tampa, 16 peças em madeira + 1 dado, resta 1: Tabuleiro 20x20cm, 32 peças, confeccionado em MDF e madeira, impresso em cores.</t>
    </r>
  </si>
  <si>
    <r>
      <t xml:space="preserve">TANGRAM EM MADEIRA – </t>
    </r>
    <r>
      <rPr>
        <sz val="9"/>
        <color rgb="FF000000"/>
        <rFont val="Arial"/>
        <family val="2"/>
      </rPr>
      <t>Material: Madeira; Composição: 1 base de 14,6x14,6cm e 7 peças de formato geométricos distintos sendo (2 triângulos grandes, 1 triângulo médio, 2 triângulos pequenos, 1 quadrado e 1 paralelogramo). Menor peça (triângulo menos) = 12,5x6x8,8cm; Maior peça (triângulo maior) = 12,5x6x8,8cm Espessura das peças 0,5cm. Cor: Multicores. Acompanha uma cartilha com algumas sugestões de figuras.</t>
    </r>
  </si>
  <si>
    <r>
      <t xml:space="preserve">Pequeno Engenheiro </t>
    </r>
    <r>
      <rPr>
        <sz val="9"/>
        <color rgb="FF000000"/>
        <rFont val="Arial"/>
        <family val="2"/>
      </rPr>
      <t>– Contém 50 peças, coloridas e estampadas com medidas de 3 a 6cm com imagens e formas variadas para formar o cenário de uma cidade. Peças variadas pinus. Medidas da embalagem: 34x24x4,5cm.</t>
    </r>
  </si>
  <si>
    <r>
      <t xml:space="preserve">Jogo Terremoto Clássico em Madeira </t>
    </r>
    <r>
      <rPr>
        <sz val="9"/>
        <color rgb="FF000000"/>
        <rFont val="Arial"/>
        <family val="2"/>
      </rPr>
      <t>– Material em madeira, cor multicor, produto resistente, contendo no mínimo 54 peças.</t>
    </r>
  </si>
  <si>
    <r>
      <t xml:space="preserve">Jogo Passeio pelas Emoções </t>
    </r>
    <r>
      <rPr>
        <sz val="9"/>
        <color rgb="FF000000"/>
        <rFont val="Arial"/>
        <family val="2"/>
      </rPr>
      <t>– Material em cartonado resistente, com impressões de alta qualidade, contendo 02 pinos e um dado.</t>
    </r>
  </si>
  <si>
    <r>
      <t xml:space="preserve">Jogo de Mesa Detetive com Aplicativo </t>
    </r>
    <r>
      <rPr>
        <sz val="9"/>
        <color rgb="FF000000"/>
        <rFont val="Arial"/>
        <family val="2"/>
      </rPr>
      <t xml:space="preserve">– Informações do produto itens inclusos: 1 tabuleiro, 27 cartas, 8 peões, 8 armas, 1 dado, 1 envelope, 1 bloco de anotações e 1 manual de instruções </t>
    </r>
  </si>
  <si>
    <r>
      <t xml:space="preserve">Jogo de Tabuleiro Fazendo Mímica </t>
    </r>
    <r>
      <rPr>
        <sz val="9"/>
        <color rgb="FF000000"/>
        <rFont val="Arial"/>
        <family val="2"/>
      </rPr>
      <t>– Material em plástico, cor multicor, dimensões do produto 20x13.5x5.5cm; 0.14g.</t>
    </r>
  </si>
  <si>
    <r>
      <t>JOGO DE BINGO</t>
    </r>
    <r>
      <rPr>
        <sz val="9"/>
        <color rgb="FF000000"/>
        <rFont val="Arial"/>
        <family val="2"/>
      </rPr>
      <t xml:space="preserve"> – Globo tamanho N.º 2 (Médio); Material Cromado; Medidas: mínimo 24,5x17cm (AxL); Duas hastes de sustentação, medindo mínimo 21 cm de altura; Tabuleiro tamanho n.º 2 (30cmx42cmx0,5cm), feito com placa de fibra de madeira com numeração (de1 até 75) em </t>
    </r>
    <r>
      <rPr>
        <i/>
        <sz val="9"/>
        <color rgb="FF000000"/>
        <rFont val="Arial"/>
        <family val="2"/>
      </rPr>
      <t>silk screen</t>
    </r>
    <r>
      <rPr>
        <sz val="9"/>
        <color rgb="FF000000"/>
        <rFont val="Arial"/>
        <family val="2"/>
      </rPr>
      <t xml:space="preserve">; 75 bolinhas de madeira, tamanho N.º 2, diâmetro de 21mm. Numeradas e Letradas de 01 até 75, sendo: </t>
    </r>
    <r>
      <rPr>
        <b/>
        <sz val="9"/>
        <color rgb="FF000000"/>
        <rFont val="Arial"/>
        <family val="2"/>
      </rPr>
      <t>B</t>
    </r>
    <r>
      <rPr>
        <sz val="9"/>
        <color rgb="FF000000"/>
        <rFont val="Arial"/>
        <family val="2"/>
      </rPr>
      <t xml:space="preserve"> – 01 ao 15, </t>
    </r>
    <r>
      <rPr>
        <b/>
        <sz val="9"/>
        <color rgb="FF000000"/>
        <rFont val="Arial"/>
        <family val="2"/>
      </rPr>
      <t>I</t>
    </r>
    <r>
      <rPr>
        <sz val="9"/>
        <color rgb="FF000000"/>
        <rFont val="Arial"/>
        <family val="2"/>
      </rPr>
      <t xml:space="preserve"> – 16 ao 30, </t>
    </r>
    <r>
      <rPr>
        <b/>
        <sz val="9"/>
        <color rgb="FF000000"/>
        <rFont val="Arial"/>
        <family val="2"/>
      </rPr>
      <t>N</t>
    </r>
    <r>
      <rPr>
        <sz val="9"/>
        <color rgb="FF000000"/>
        <rFont val="Arial"/>
        <family val="2"/>
      </rPr>
      <t xml:space="preserve"> – 31 ao 45, </t>
    </r>
    <r>
      <rPr>
        <b/>
        <sz val="9"/>
        <color rgb="FF000000"/>
        <rFont val="Arial"/>
        <family val="2"/>
      </rPr>
      <t>G</t>
    </r>
    <r>
      <rPr>
        <sz val="9"/>
        <color rgb="FF000000"/>
        <rFont val="Arial"/>
        <family val="2"/>
      </rPr>
      <t xml:space="preserve"> – 46 ao 60, </t>
    </r>
    <r>
      <rPr>
        <b/>
        <sz val="9"/>
        <color rgb="FF000000"/>
        <rFont val="Arial"/>
        <family val="2"/>
      </rPr>
      <t>O</t>
    </r>
    <r>
      <rPr>
        <sz val="9"/>
        <color rgb="FF000000"/>
        <rFont val="Arial"/>
        <family val="2"/>
      </rPr>
      <t xml:space="preserve"> – 61 ao 75.</t>
    </r>
  </si>
  <si>
    <r>
      <t xml:space="preserve">Jogo Soletrando </t>
    </r>
    <r>
      <rPr>
        <sz val="9"/>
        <color rgb="FF000000"/>
        <rFont val="Arial"/>
        <family val="2"/>
      </rPr>
      <t>– Contendo 528 fichas</t>
    </r>
  </si>
  <si>
    <r>
      <t xml:space="preserve">Jogo de Perguntas e Respostas Tipo Quis </t>
    </r>
    <r>
      <rPr>
        <sz val="9"/>
        <color rgb="FF000000"/>
        <rFont val="Arial"/>
        <family val="2"/>
      </rPr>
      <t>– Com perguntas de conhecimentos gerais e variedades para criança de 9 anos.</t>
    </r>
  </si>
  <si>
    <r>
      <t>KIT ARGOLAS</t>
    </r>
    <r>
      <rPr>
        <sz val="9"/>
        <color rgb="FF000000"/>
        <rFont val="Arial"/>
        <family val="2"/>
      </rPr>
      <t xml:space="preserve"> – Conteúdo: mínimo 30 argolas; Tamanho 10cm; Material: plástico resistente, durável; Cores: Diversas.</t>
    </r>
  </si>
  <si>
    <r>
      <t>KIT DE TÊNIS DE MESA/PING PONG</t>
    </r>
    <r>
      <rPr>
        <sz val="9"/>
        <color rgb="FF000000"/>
        <rFont val="Arial"/>
        <family val="2"/>
      </rPr>
      <t xml:space="preserve"> – Kit composto por: 1 (uma) rede altamente resistente e leve, 100% poliamida peso aproximado 64g com dimensões aproximadas 117x15cm (LxA), 2 (dois) suportes em metal, 2 (duas) raquetes, 3 (três) bolas 100% plástico dimensões aproximadamente 40mm.</t>
    </r>
  </si>
  <si>
    <r>
      <t xml:space="preserve">BONECAS – </t>
    </r>
    <r>
      <rPr>
        <sz val="9"/>
        <color rgb="FF000000"/>
        <rFont val="Arial"/>
        <family val="2"/>
      </rPr>
      <t>Gênero: Feminino,</t>
    </r>
    <r>
      <rPr>
        <b/>
        <sz val="9"/>
        <color rgb="FF000000"/>
        <rFont val="Arial"/>
        <family val="2"/>
      </rPr>
      <t xml:space="preserve"> </t>
    </r>
    <r>
      <rPr>
        <sz val="9"/>
        <color rgb="FF000000"/>
        <rFont val="Arial"/>
        <family val="2"/>
      </rPr>
      <t>Material: Plástico, vinil, borracha, tecido e cabelo pintado; Dimensões Mínimas: 26,5cm (A).</t>
    </r>
  </si>
  <si>
    <r>
      <t xml:space="preserve">Carrinho de Brinquedo </t>
    </r>
    <r>
      <rPr>
        <sz val="9"/>
        <color rgb="FF000000"/>
        <rFont val="Arial"/>
        <family val="2"/>
      </rPr>
      <t>– Em tamanhos pequeno, médio e grande.</t>
    </r>
  </si>
  <si>
    <r>
      <t>BOLA DE BORRACHA INICIAÇÃO</t>
    </r>
    <r>
      <rPr>
        <sz val="9"/>
        <color rgb="FF000000"/>
        <rFont val="Arial"/>
        <family val="2"/>
      </rPr>
      <t xml:space="preserve"> </t>
    </r>
    <r>
      <rPr>
        <b/>
        <sz val="9"/>
        <color rgb="FF000000"/>
        <rFont val="Arial"/>
        <family val="2"/>
      </rPr>
      <t xml:space="preserve">Nº10 – </t>
    </r>
    <r>
      <rPr>
        <sz val="9"/>
        <color rgb="FF000000"/>
        <rFont val="Arial"/>
        <family val="2"/>
      </rPr>
      <t>Material: borracha texturização; Circunferência aproximada entre 65 - 67cm; Peso aproximado entre 350 – 370g; Miolo substituível e lubrificado; Matizada.</t>
    </r>
  </si>
  <si>
    <r>
      <t>HALTERES EM E.V.A</t>
    </r>
    <r>
      <rPr>
        <sz val="9"/>
        <color rgb="FF000000"/>
        <rFont val="Arial"/>
        <family val="2"/>
      </rPr>
      <t xml:space="preserve"> – Formato: Triangular; Fabricação: Borracha EVA, com hastes emborrachadas; Extremidades em forma triangular; Peso aproximado 2 a 3kg; Comprimento aproximado 35x14cm (C x D).</t>
    </r>
  </si>
  <si>
    <r>
      <t xml:space="preserve">LUVAS PARA NATAÇÃO HIDROGINÁSTICA – </t>
    </r>
    <r>
      <rPr>
        <sz val="9"/>
        <color rgb="FF000000"/>
        <rFont val="Arial"/>
        <family val="2"/>
      </rPr>
      <t>Fabricação em Neoprene, com acabamentos em lycra e regulagem de fecho duplo de velcro. Tamanhos: P, M, G.</t>
    </r>
  </si>
  <si>
    <r>
      <t xml:space="preserve">TOUCA DE NATAÇÃO – </t>
    </r>
    <r>
      <rPr>
        <sz val="9"/>
        <color rgb="FF000000"/>
        <rFont val="Arial"/>
        <family val="2"/>
      </rPr>
      <t>Cor: Multicores; Estilo: Elástico; Material: 100% silicone; Tamanho: Único.</t>
    </r>
  </si>
  <si>
    <r>
      <t>PRANCHA PARA NATAÇÃO</t>
    </r>
    <r>
      <rPr>
        <sz val="9"/>
        <color rgb="FF000000"/>
        <rFont val="Arial"/>
        <family val="2"/>
      </rPr>
      <t xml:space="preserve"> </t>
    </r>
    <r>
      <rPr>
        <b/>
        <sz val="9"/>
        <color rgb="FF000000"/>
        <rFont val="Arial"/>
        <family val="2"/>
      </rPr>
      <t xml:space="preserve">EM EVA – </t>
    </r>
    <r>
      <rPr>
        <sz val="9"/>
        <color rgb="FF000000"/>
        <rFont val="Arial"/>
        <family val="2"/>
      </rPr>
      <t>Material: Borracha E.V.A; Dimensões mínimas: 40x27x3cm (C x L x E); Cores: Multicores.</t>
    </r>
  </si>
  <si>
    <r>
      <t>BOIAS DE BRAÇOS PARA CRIANÇAS DE 6 A 9 ANOS</t>
    </r>
    <r>
      <rPr>
        <sz val="9"/>
        <color rgb="FF000000"/>
        <rFont val="Arial"/>
        <family val="2"/>
      </rPr>
      <t>– Boia inflável; Tamanho Único; Composta por duas câmaras de enchimento com válvulas antivazamento;</t>
    </r>
  </si>
  <si>
    <r>
      <t>ÓCULO DE NATAÇÃO ADULTO</t>
    </r>
    <r>
      <rPr>
        <sz val="9"/>
        <color rgb="FF000000"/>
        <rFont val="Arial"/>
        <family val="2"/>
      </rPr>
      <t xml:space="preserve"> - Material: Tira em silicone, Lentes em Policarbonato, Tratamento ante embaçante, com proteção contra raios UV, narigueira anatômica, Estrutura/ventosa elastômero termoplástico, presilha em policarbonato; Tamanho: Único.</t>
    </r>
  </si>
  <si>
    <r>
      <t xml:space="preserve">Mesa de Sinuca </t>
    </r>
    <r>
      <rPr>
        <sz val="9"/>
        <color theme="1"/>
        <rFont val="Arial"/>
        <family val="2"/>
      </rPr>
      <t xml:space="preserve">– </t>
    </r>
    <r>
      <rPr>
        <b/>
        <sz val="9"/>
        <color theme="1"/>
        <rFont val="Arial"/>
        <family val="2"/>
      </rPr>
      <t>Descrição:</t>
    </r>
    <r>
      <rPr>
        <sz val="9"/>
        <color theme="1"/>
        <rFont val="Arial"/>
        <family val="2"/>
      </rPr>
      <t xml:space="preserve"> Mesa de Sinuca Tradicional 2,20 x 1,30 m. A mesa de Sinuca Tradicional, deve ser confeccionada em madeira angelim e estrutura em compensado naval laminado em fórmica, com campo de jogo em pedra ardósia polida, com pano acrílico de forração dupla tecelagem na cor verde e bocarra robor, caçapa de alumínio, de gaveta, com ou sem ficheiro. </t>
    </r>
    <r>
      <rPr>
        <b/>
        <sz val="9"/>
        <color theme="1"/>
        <rFont val="Arial"/>
        <family val="2"/>
      </rPr>
      <t>*Acompanhando:</t>
    </r>
    <r>
      <rPr>
        <sz val="9"/>
        <color theme="1"/>
        <rFont val="Arial"/>
        <family val="2"/>
      </rPr>
      <t xml:space="preserve"> 05 tacos com virola e sola de couro, 01 jogo de bola de sinuca nacional (15 bolas), incluso o bolão, taqueira de sobrepor de madeira Angelim, 50 fichas e giz para sola máster. </t>
    </r>
    <r>
      <rPr>
        <b/>
        <sz val="9"/>
        <color theme="1"/>
        <rFont val="Arial"/>
        <family val="2"/>
      </rPr>
      <t>Dimensões:</t>
    </r>
    <r>
      <rPr>
        <sz val="9"/>
        <color theme="1"/>
        <rFont val="Arial"/>
        <family val="2"/>
      </rPr>
      <t xml:space="preserve"> Medida Externa: 2,20 x 1,30 m; Medida Interna: 2,10x1,20m.</t>
    </r>
  </si>
  <si>
    <t>MACARRÃO PARA NATAÇÃO ESPAGUETE Material: polietileno; Formato de tubo; Medida: mínimo 1,6m; Dimensões aproximadas: 165x6,5x6,5cm (C x L x A); Cor: Multicores.</t>
  </si>
  <si>
    <t>ASSIST</t>
  </si>
  <si>
    <r>
      <t>TOALHA DE BANHO FELPUDA TAMANHO MÍNIMO DE 65CM X 1.30M 100% ALGODÃO E NO MÍNIMO 250G/M</t>
    </r>
    <r>
      <rPr>
        <vertAlign val="superscript"/>
        <sz val="9"/>
        <color theme="1"/>
        <rFont val="Arial"/>
        <family val="2"/>
      </rPr>
      <t>3</t>
    </r>
  </si>
  <si>
    <t>EMULSÃO</t>
  </si>
  <si>
    <r>
      <t>SERVIÇO DE COFFE BREAK – TIPO A (ATÉ 50 PESSOAS)</t>
    </r>
    <r>
      <rPr>
        <sz val="9"/>
        <color rgb="FF000000"/>
        <rFont val="Arial"/>
        <family val="2"/>
      </rPr>
      <t xml:space="preserve"> - 04 (quatro) tipos de mini salgadinhos, 01 (uma) mesa de frios, 02 (dois) tipos de bolos, 02 (dois) tipos de pães, e/ou bolachas, 02 (dois) tipos de frutas ou 01 (uma) salada de frutas, 02 (dois) tipos de doces, 01 (um) tipo de torta, e com 02 (dois) tipos de bebidas não alcóolicas e gelo em cubo.</t>
    </r>
  </si>
  <si>
    <r>
      <t>SERVIÇO DE COFFE BREAK – TIPO B (51 a 100 PESSOAS)</t>
    </r>
    <r>
      <rPr>
        <sz val="9"/>
        <color rgb="FF000000"/>
        <rFont val="Arial"/>
        <family val="2"/>
      </rPr>
      <t xml:space="preserve"> 05 (cinco) tipos de mini salgadinhos, 02 (duas) mesas de frios, 03 (três) tipos de bolos, 03 (três) tipos de Paes e/ou bolachas, 03 (três) tipos de frutas ou 1 (uma) salada de fruta, 02 (dois) tipos de doces, 02 (dois) tipos de mini sanduiches, 02 (dois) tipos de bebidas não alcóolicas e gelo em cubo.</t>
    </r>
  </si>
  <si>
    <r>
      <t xml:space="preserve">SERVIÇO DE COFFE BREAK – TIPO C (101 a 200 PESSOAS) 06 (seis) </t>
    </r>
    <r>
      <rPr>
        <sz val="9"/>
        <color rgb="FF000000"/>
        <rFont val="Arial"/>
        <family val="2"/>
      </rPr>
      <t>tipos de mini salgadinhos, 04 (quatro) mesas de frios, 03 (três) tipos de bolos, 03 (três) tipos de Paes ou bolachas, 03 (três) tipos de frutas ou 1 (uma) salada de fruta, 03 (três) tipos de doces, 03 (três) tipos de mini sanduiches, 04 (quatro) tipos de</t>
    </r>
    <r>
      <rPr>
        <b/>
        <sz val="9"/>
        <color rgb="FF000000"/>
        <rFont val="Arial"/>
        <family val="2"/>
      </rPr>
      <t xml:space="preserve"> </t>
    </r>
    <r>
      <rPr>
        <sz val="9"/>
        <color rgb="FF000000"/>
        <rFont val="Arial"/>
        <family val="2"/>
      </rPr>
      <t>bebidas não alcóolicas e gelo em cubo.</t>
    </r>
  </si>
  <si>
    <t>Saúde</t>
  </si>
  <si>
    <t>    1         </t>
  </si>
  <si>
    <t>    2         </t>
  </si>
  <si>
    <t>    3         </t>
  </si>
  <si>
    <t>    4         </t>
  </si>
  <si>
    <t>    5         </t>
  </si>
  <si>
    <t>    6         </t>
  </si>
  <si>
    <t>    7         </t>
  </si>
  <si>
    <t>    8         </t>
  </si>
  <si>
    <t>    9         </t>
  </si>
  <si>
    <t>  10         </t>
  </si>
  <si>
    <t>  11         </t>
  </si>
  <si>
    <t>  12         </t>
  </si>
  <si>
    <t>  13         </t>
  </si>
  <si>
    <t>  14         </t>
  </si>
  <si>
    <t>  15         </t>
  </si>
  <si>
    <t>  16         </t>
  </si>
  <si>
    <t>  17         </t>
  </si>
  <si>
    <t>  18         </t>
  </si>
  <si>
    <t>  19         </t>
  </si>
  <si>
    <t>  20         </t>
  </si>
  <si>
    <t>  21         </t>
  </si>
  <si>
    <t>  22         </t>
  </si>
  <si>
    <t>  23         </t>
  </si>
  <si>
    <t>  24         </t>
  </si>
  <si>
    <t>  25         </t>
  </si>
  <si>
    <t>  26         </t>
  </si>
  <si>
    <t>  27         </t>
  </si>
  <si>
    <t>  28         </t>
  </si>
  <si>
    <r>
      <t>SERVIÇOS DE HOTELARIA – Hospedagem em apartamento na ategoria STANDARD LUXO. No valor a hospedagem deverá estar incluso a limentação (café da manhã), atendidos os requisitos a seguir. Composição: ama box super. king com medida special / Ar condicionado digital split 12 mil - / Frigobar / Televisor 32'' com anais a cabo e parabólica / Telefone / uarda roupa / Bancada para estudo e adeira de apoio / Apto com dois mbientes, sendo o quarto com ar e a nte sala que compões: sofá cama / esa de apoio com 02 poltronas lmofadadas / Banheiro privativo com duchas quem e frio. / ar condicionado de 9 mil). uarto com medidas aproximadas de 4 m² x 5 m² / Ante sala com medida de 3 m² x 5 m² - Aptos com vista para o Jardim e lazer. (Incluso café da manhã / stacionamento privativo e coberto / impeza diária com troca de roupa em ias alternados / Área de lazer</t>
    </r>
    <r>
      <rPr>
        <b/>
        <sz val="9"/>
        <color rgb="FF000000"/>
        <rFont val="Arial"/>
        <family val="2"/>
      </rPr>
      <t xml:space="preserve"> com Piscina e redario.</t>
    </r>
  </si>
  <si>
    <r>
      <t>KIT ENXOVAL PARA BEBÊ CONTENDO:</t>
    </r>
    <r>
      <rPr>
        <sz val="9"/>
        <color rgb="FF000000"/>
        <rFont val="Arial"/>
        <family val="2"/>
      </rPr>
      <t xml:space="preserve"> 1 BANHEIRA PLÁSTICA P/ BEBÊ SIMPLES – COR TRANSPARENTE. DIMENSÕES DO PRODUTO‏: ‎ 40 X 74 X 24CM, 100 G MATERIAL RESISTENTE E TEM CAPACIDADE PARA 20 LITROS; 1 BODY PEQUENO 100% ALGODÃO - MANGA CURTA; 1 BODY PEQUENO 100% ALGODÃO - MANGA LONGA; 1 FRALDA PCT COM 5 UNIDADES, PRODUTO DE ALTA QUALIDADE. MEDIDA 70CMX68CM - 100% ALGODÃO; 1 JOGO DE BERÇO 3 PEÇAS - 100% ALGODÃO; 1 MACACÃO LONGO SEM PÉ - 100% ALGODÃO; 1 MANTA MICROFIBRA PARA BEBÊ 100% POLIESTER, COR NEUTRA. APROXIMADAMENTE 1.20X0.80 MTS; 1 MIJÃO 67% ALGODÃO – 37% POLIAMIDA SEM PÉ; 1 SABONETE EM BARRA GLICERINADO NEUTRO; 1 TALCO PARA BEBÊ. FÓRMULA DERMATOLOGICAMENTE TESTADA, HIPOALERGÊNICO COM 200G; 1 TOALHA P/ BEBÊ COM CAPUZ, TECIDO 100% ALGODÃO HIPOALERGÊNICO COM 200G; 1 TRAVESSEIRO PARA BEBÊ ANTI SUFOCANTE, COM 30CMX40CM NO FORMATO RETANGULAR; 1 BOLSA MATERNIDADE PERSONALIZADA COM FORME ARTE ENCAMINHADA PELA SECRETARIA MUNICIPAL DE ASSISTÊNCIA SOCIAL - ABERTURA SUPERIOR COM ZÍPER E ESPAÇO PARA ROUPINHAS E ACESSÓRIOS  • BOLSO FRONTAL COM ZÍPER DUPLO • FORRO IMPERMEÁVEL BRANCO   • ALÇAS DE MÃO FIXAS E ALÇA TRANSVERSAL REGULÁVEL  - ESPECIFICAÇÕES MEDINDO  APROXIMADAMENTE 42 CM LARG. X 30CM ALT. X 13CM PROF. COMPOSIÇÃO 100% POLICLORETO DE VINILA.</t>
    </r>
  </si>
  <si>
    <r>
      <t>LOCAÇÃO DE ILUMINAÇÃO DE MÉDIO</t>
    </r>
    <r>
      <rPr>
        <sz val="9"/>
        <color rgb="FF000000"/>
        <rFont val="Arial"/>
        <family val="2"/>
      </rPr>
      <t xml:space="preserve"> porte composta por: 02 Box Truss com 24 refletores PAR 64 de 1000w cada, sendo 12 F#1 e 12 F#2, 01 Dimmer Box de 06 canais, 01 mesa digital e/ou analógica, 01 multivias, 01 sistema de A/C    trifásico 2X50mm de 40 metros, 02 Mini Bruts de 06 lâmpadas cada, 02 Set Light de 1000w cada.</t>
    </r>
  </si>
  <si>
    <r>
      <t>LOCAÇÃO DE ILUMINAÇÃO DE PEQUENO PORTE</t>
    </r>
    <r>
      <rPr>
        <sz val="9"/>
        <color rgb="FF000000"/>
        <rFont val="Arial"/>
        <family val="2"/>
      </rPr>
      <t xml:space="preserve"> composta por: 20 refletores Par Led RGBW 3W cada, 10 refletores PAR 56 de 500w, 10 refletores HQI de 400 watts, 10 PAR 64 100w, 01 módulo dimmer de 12 canais, 01 mesa DMX e cabeamento necessário para funcionamento do conjunto completo.</t>
    </r>
  </si>
  <si>
    <r>
      <t>LOCAÇÃO DE PALCO MODULAR COM MONTAGEM E DESMONTAGEM</t>
    </r>
    <r>
      <rPr>
        <sz val="9"/>
        <color rgb="FF000000"/>
        <rFont val="Arial"/>
        <family val="2"/>
      </rPr>
      <t xml:space="preserve">. Dimensões: 16x14 metros Grande Porte </t>
    </r>
  </si>
  <si>
    <r>
      <t>LOCAÇÃO DE SOM DE PEQUENO PORTE COM MONTAGEM, DESMONTAGEM E OPERAÇÃO, PARA   EVENTOS ATÉ 500 PESSOAS</t>
    </r>
    <r>
      <rPr>
        <sz val="9"/>
        <color rgb="FF000000"/>
        <rFont val="Arial"/>
        <family val="2"/>
      </rPr>
      <t>, obedecendo às seguintes especificações: (até 500    pessoas): Sistema de sonorização com 02 caixas amplificadas de 500 watts cada com tripé, notebook para gravação do áudio do evento, 02 pedestais, 02 microfones com fio, 02 microfones sem fio, 02 pedestais de mesa, 01 mesa com 12 canais e 01 púlpito.</t>
    </r>
  </si>
  <si>
    <r>
      <t>LOCAÇÃO DE SOM DE PEQUENO PORTE COM MONTAGEM, DESMONTAGEM E OPERAÇÃO, PARA   EVENTOS ATÉ 1000 PESSOAS</t>
    </r>
    <r>
      <rPr>
        <sz val="9"/>
        <color rgb="FF000000"/>
        <rFont val="Arial"/>
        <family val="2"/>
      </rPr>
      <t>, obedecendo às seguintes especificações:  Sistema de sonorização com 08 caixas amplificadas de 500 watts cada com tripé, notebook para gravação do áudio do evento, 02 pedestais, 02 microfones com fio, 02 microfones sem fio, 02 pedestais de mesa, 01 mesa com 12 canais e 02 púlpito.</t>
    </r>
  </si>
  <si>
    <r>
      <t>LOCAÇÃO DE TENDA PIRAMIDAL E/OU CHAPÉU DE BRUXA TAMANHO 10 X 10 M, COM MONTAGEM E DESMONTAGEM</t>
    </r>
    <r>
      <rPr>
        <sz val="9"/>
        <color rgb="FF000000"/>
        <rFont val="Arial"/>
        <family val="2"/>
      </rPr>
      <t>, fechada lateralmente (quando necessário e solicitado), com cobertura em lona branca, estilo piramidal, com base em estrutura metálica constituída e composta de calhas inteiriças laterais para captação e escoamento de água. Altura de 3,50 metros em seus pés de sustentação lateral.</t>
    </r>
  </si>
  <si>
    <r>
      <t>LOCAÇÃO DE TENDA PIRAMIDAL E/OU CHAPÉU DE BRUXA TAMANHO 4 X 4 M, COM MONTAGEM E DESMONTAGEM</t>
    </r>
    <r>
      <rPr>
        <sz val="9"/>
        <color rgb="FF000000"/>
        <rFont val="Arial"/>
        <family val="2"/>
      </rPr>
      <t>, fechada lateralmente (quando necessário e solicitado), com cobertura em lona branca, estilo piramidal, com base em estrutura metálica constituída e composta de calhas inteiriças laterais para captação e escoamento de água. Altura de 3,50 metros em seus pés de sustentação lateral.</t>
    </r>
  </si>
  <si>
    <r>
      <t>LOCAÇÃO DE TENDA PIRAMIDAL E/OU CHAPÉU DE BRUXA TAMANHO 5 X 5 M, COM MONTAGEM E DESMONTAGEM</t>
    </r>
    <r>
      <rPr>
        <sz val="9"/>
        <color rgb="FF000000"/>
        <rFont val="Arial"/>
        <family val="2"/>
      </rPr>
      <t>, fechada lateralmente (quando necessário e solicitado), com cobertura em lona branca, estilo piramidal, com base em estrutura metálica constituída e composta de calhas inteiriças laterais para captação e escoamento de água. Altura de 3,50 metros em seus pés de sustentação lateral.</t>
    </r>
  </si>
  <si>
    <r>
      <t>LOCAÇÃO DE TENDA PIRAMIDAL E/OU CHAPÉU DE BRUXA TAMANHO 7,5 X 7,5 M, COM MONTAGEM E DESMONTAGEM</t>
    </r>
    <r>
      <rPr>
        <sz val="9"/>
        <color rgb="FF000000"/>
        <rFont val="Arial"/>
        <family val="2"/>
      </rPr>
      <t>, fechada lateralmente (quando necessário e solicitado), com cobertura em lona branca, estilo piramidal, com base em estrutura metálica constituída e composta de calhas inteiriças laterais para captação e escoamento de água. Altura de 3,50 metros em seus pés de sustentação lateral.</t>
    </r>
  </si>
  <si>
    <r>
      <t>COLA EM BASTÃO 20 GRAMAS</t>
    </r>
    <r>
      <rPr>
        <sz val="9"/>
        <color rgb="FF000000"/>
        <rFont val="Arial"/>
        <family val="2"/>
      </rPr>
      <t xml:space="preserve"> acetato de polivinila, cor branco.  Características adicionais: atóxica</t>
    </r>
  </si>
  <si>
    <r>
      <t xml:space="preserve">APAGADOR PARA QUADRO BRANCO 15 X 06 CM - </t>
    </r>
    <r>
      <rPr>
        <sz val="8"/>
        <color rgb="FF000000"/>
        <rFont val="Arial"/>
        <family val="2"/>
      </rPr>
      <t xml:space="preserve">Corpo Em Plástico De Alta Resistencia, Superfície Interna Em Espuma E Base em Feltro. Anatômico. Suporte Para Duas Canetas De Quadro Branco. </t>
    </r>
  </si>
  <si>
    <r>
      <t>APONTADOR DE LAPIS MATERIAL</t>
    </r>
    <r>
      <rPr>
        <sz val="8"/>
        <color rgb="FF000000"/>
        <rFont val="Arial"/>
        <family val="2"/>
      </rPr>
      <t>: termoplástico, tipo: escolar, cor variada, tamanho: médio, quantidade furos: 01 características adicionais: com depósito</t>
    </r>
  </si>
  <si>
    <r>
      <t xml:space="preserve">BORRACHA BRANCA ESCOLAR DIM - Nº 40 (MEDIA) </t>
    </r>
    <r>
      <rPr>
        <sz val="8"/>
        <color rgb="FF000000"/>
        <rFont val="Arial"/>
        <family val="2"/>
      </rPr>
      <t>- COM NO MINIMO 40 UNIDADES; Para escrita à lápis, medindo no mínimo 33 x 23 x 08 MM, composta por borracha natural, borracha Sintética, cargas, óleo mineral e acelerador de energia, validade de no mínimo 01 (um)ano.33 x 23 x 08 MM.</t>
    </r>
  </si>
  <si>
    <r>
      <t>CADERNO BROCHURRA GRANDE  48 FOLHAS CAPA DURA</t>
    </r>
    <r>
      <rPr>
        <sz val="8"/>
        <color rgb="FF000000"/>
        <rFont val="Arial"/>
        <family val="2"/>
      </rPr>
      <t xml:space="preserve"> Caderno brochura grande 48 folhas Capa Dura Universitário área para identificação e folhas pautadas. Formato: 200mm x 275mm</t>
    </r>
  </si>
  <si>
    <r>
      <t>CADERNO BROCHURRA GRANDE 96 FOLHAS,</t>
    </r>
    <r>
      <rPr>
        <sz val="8"/>
        <color rgb="FF000000"/>
        <rFont val="Arial"/>
        <family val="2"/>
      </rPr>
      <t xml:space="preserve"> Caderno brochura grande 96 folhas Capa Dura Universitário área para identificação e folhas pautadas. Formato: 200mm x 275m</t>
    </r>
  </si>
  <si>
    <r>
      <t>CADERNO CAPA DURA 200 FOLHAS</t>
    </r>
    <r>
      <rPr>
        <sz val="8"/>
        <color rgb="FF000000"/>
        <rFont val="Arial"/>
        <family val="2"/>
      </rPr>
      <t xml:space="preserve"> - Capa Em Papelão Plastificado C/ No Mínimo 200 Folhas Formato De Aproximadamente 20,5 X 28,0 Cm, Folhas Internas E M Papel Branco Pautado De No Mínimo 56g M2</t>
    </r>
  </si>
  <si>
    <r>
      <t>CADERNO ESPIRAL PEQUENO CAPA DURA</t>
    </r>
    <r>
      <rPr>
        <sz val="8"/>
        <color rgb="FF000000"/>
        <rFont val="Arial"/>
        <family val="2"/>
      </rPr>
      <t>,1 matéria 96 fls, estampas diversas, formato 140mmx20mm</t>
    </r>
  </si>
  <si>
    <r>
      <t xml:space="preserve">CAIXA CORRESPONDÊNCIA DUPLA - </t>
    </r>
    <r>
      <rPr>
        <sz val="8"/>
        <color rgb="FF000000"/>
        <rFont val="Arial"/>
        <family val="2"/>
      </rPr>
      <t>Duas bandejas articuláveis Tamanho ofício Disposição vertical Produzida em poliestireno Dimensões do item C x L x A 35.6 x 7.9 x 25.4 centímetros</t>
    </r>
  </si>
  <si>
    <r>
      <t xml:space="preserve">CAIXA DE LÁPIS DE COR COM 24 CORES COM SISTEMA ANATÔMICO E ANTIDERRAPANTE - </t>
    </r>
    <r>
      <rPr>
        <sz val="8"/>
        <color rgb="FF000000"/>
        <rFont val="Arial"/>
        <family val="2"/>
      </rPr>
      <t xml:space="preserve">pontas dos lápis mais resistentes. - formato sextavado, com cores metálicas. - madeira plantada de alta qualidade. - fácil de apontar- sortimento de cores selecionado que facilita o uso e o aprendizado das cores. - fidelidade entre a cor do verniz </t>
    </r>
  </si>
  <si>
    <r>
      <t xml:space="preserve">CAIXA ORGANIZADORA TRANSPARENTE COM TAMPA  28,2 </t>
    </r>
    <r>
      <rPr>
        <sz val="8"/>
        <color rgb="FF000000"/>
        <rFont val="Arial"/>
        <family val="2"/>
      </rPr>
      <t>-tamanho grande para quantidade mínima de 28,2 litros com tampa com sistema de travamento</t>
    </r>
  </si>
  <si>
    <r>
      <t xml:space="preserve">CANETA HIDROGRÁFICA, ESTOJO COM 12 CORES - </t>
    </r>
    <r>
      <rPr>
        <sz val="8"/>
        <color rgb="FF000000"/>
        <rFont val="Arial"/>
        <family val="2"/>
      </rPr>
      <t>ponta média de feltro residente, cor do corpo indica cor da tinta, resistente a manchas borrões e falhas, longa duração tinta lavável.</t>
    </r>
  </si>
  <si>
    <r>
      <t>COLA BRANCA 1 L</t>
    </r>
    <r>
      <rPr>
        <sz val="8"/>
        <color rgb="FF000000"/>
        <rFont val="Arial"/>
        <family val="2"/>
      </rPr>
      <t xml:space="preserve"> a base de agua e PVA cola 100% lavável mesmo depois de seca, bico contra entupimentos e vazamentos</t>
    </r>
  </si>
  <si>
    <r>
      <t xml:space="preserve">COLA BRANCA 230 ML </t>
    </r>
    <r>
      <rPr>
        <sz val="8"/>
        <color rgb="FF000000"/>
        <rFont val="Arial"/>
        <family val="2"/>
      </rPr>
      <t xml:space="preserve">- composição: acetato de polivinila, cor branco.  Características adicionais: atóxica bico aplicador roscado e selo inmetro. Tipo: pastosa. Tubo 230ml. </t>
    </r>
  </si>
  <si>
    <r>
      <t xml:space="preserve">COLA DE TECIDO 35G - </t>
    </r>
    <r>
      <rPr>
        <sz val="8"/>
        <color rgb="FF000000"/>
        <rFont val="Arial"/>
        <family val="2"/>
      </rPr>
      <t>de secagem rápida, adesivo de reforço líquido de ligação rápida para todos os tecidos, vestuário e reparo</t>
    </r>
  </si>
  <si>
    <r>
      <t xml:space="preserve">COLA QUENTE SILICONE 15 MM - </t>
    </r>
    <r>
      <rPr>
        <sz val="8"/>
        <color rgb="FF000000"/>
        <rFont val="Arial"/>
        <family val="2"/>
      </rPr>
      <t>Cola, composição: silicone, aplicação: pistola quente, característica adicionais: 15mm, tipo: bastão</t>
    </r>
  </si>
  <si>
    <r>
      <t xml:space="preserve">COLA QUENTE SILICONE 7,5 MM E 30 CM BASTÃO </t>
    </r>
    <r>
      <rPr>
        <sz val="8"/>
        <color rgb="FF000000"/>
        <rFont val="Arial"/>
        <family val="2"/>
      </rPr>
      <t>Cola, composição: silicone, aplicação: pistola quente, características adicionais: com 7,5mm de diâmetro e 30cm de comprimento, tipo: bastão</t>
    </r>
  </si>
  <si>
    <r>
      <t xml:space="preserve">CONJUNTO ESTECAS PARA BISCUIT DE MADEIRA, 16 PONTAS - </t>
    </r>
    <r>
      <rPr>
        <sz val="8"/>
        <color rgb="FF000000"/>
        <rFont val="Arial"/>
        <family val="2"/>
      </rPr>
      <t>kit 8 peças estacas para biscuit com 16 modelos de ponta branco com vermelho material: madeira de alta qualidade</t>
    </r>
  </si>
  <si>
    <r>
      <t xml:space="preserve">ELASTICO DE BORRACHA NATURAL  3 MM </t>
    </r>
    <r>
      <rPr>
        <sz val="8"/>
        <color rgb="FF000000"/>
        <rFont val="Arial"/>
        <family val="2"/>
      </rPr>
      <t>Tamanho: Fino Cor: Amarelo Medidas aproximadas: (Largura/Espessura/Diâmetro): 1,5 mm x 2 mm x 8 cm Contém: 1200 Unidades Peso: 1000 gramas Prazo de validade e garantia: 24 meses Composição: Látex (Borracha Natural)</t>
    </r>
  </si>
  <si>
    <r>
      <t xml:space="preserve">EXTRUSORA DE METAL PROFISSIONAL COM 20 FORMAS - </t>
    </r>
    <r>
      <rPr>
        <sz val="8"/>
        <color rgb="FF000000"/>
        <rFont val="Arial"/>
        <family val="2"/>
      </rPr>
      <t>discos) material: aço inoxidável para biscuit</t>
    </r>
  </si>
  <si>
    <r>
      <t xml:space="preserve">FIBRA SILICONIZADA EXTRA VIRGEM 1KILO - </t>
    </r>
    <r>
      <rPr>
        <sz val="8"/>
        <color rgb="FF000000"/>
        <rFont val="Arial"/>
        <family val="2"/>
      </rPr>
      <t>Fibra Siliconada Extra Virgem, matéria-prima importada, não junta ácaros, atóxica, antialérgica, lavável, não murcha, muito macia, fibra soltinha, excelente rendimento, Ideal para enchimentos de almofadas, pelúcias, travesseiros, sofás, colchões. Composição: 100% Poliéster</t>
    </r>
  </si>
  <si>
    <r>
      <t>FITA ADESIVA DUPLA FACE,</t>
    </r>
    <r>
      <rPr>
        <sz val="8"/>
        <color rgb="FF000000"/>
        <rFont val="Arial"/>
        <family val="2"/>
      </rPr>
      <t xml:space="preserve"> cor transparente, resistente, fixação extra forte, largura comprimento: 12mmx2m, fabricada em material de boa qualidade.</t>
    </r>
  </si>
  <si>
    <r>
      <t>GIZ DE CERA CAIXA COM 12 UNIDADES</t>
    </r>
    <r>
      <rPr>
        <sz val="8"/>
        <color rgb="FF000000"/>
        <rFont val="Arial"/>
        <family val="2"/>
      </rPr>
      <t xml:space="preserve"> - composição básica: parafina, esteatina e pigmentos orgânicos, não perecível, não tóxico, contendo obrigatória Mente as cores básicas. Medindo no mínimo 10 cm de comprimento, caixa com aproximadamente 215 gramas.</t>
    </r>
  </si>
  <si>
    <r>
      <t xml:space="preserve">GIZ ESCOLAR BRANCO PARA QUADRO NEGRO </t>
    </r>
    <r>
      <rPr>
        <sz val="8"/>
        <color rgb="FF000000"/>
        <rFont val="Arial"/>
        <family val="2"/>
      </rPr>
      <t>medindo no mínimo 40x48 cm - giz quadro negro, material sulfato de cálcio, tipo palito, cor branca - caixa com 64 unidades</t>
    </r>
  </si>
  <si>
    <r>
      <t>GIZ ESCOLAR COLOR PARA QUADRO NEGRO antialérgico</t>
    </r>
    <r>
      <rPr>
        <sz val="8"/>
        <color rgb="FF000000"/>
        <rFont val="Arial"/>
        <family val="2"/>
      </rPr>
      <t>, não toxico, composição básica de gipsita desidratada, gesso ortopédico, corante de agua, com aprovação em teste de irritação dermatológica. Caixa 50 unidades com 7 cores aproximadamente 290 gr</t>
    </r>
  </si>
  <si>
    <r>
      <t>GUARDANAPO DECOUPAGE</t>
    </r>
    <r>
      <rPr>
        <sz val="8"/>
        <color rgb="FF000000"/>
        <rFont val="Arial"/>
        <family val="2"/>
      </rPr>
      <t xml:space="preserve"> diversas estampas Medida: 33cm x 33cm Material: Papel Folha tripla</t>
    </r>
  </si>
  <si>
    <r>
      <t xml:space="preserve">JOGO DE QUEBRA CABECA EDUCATIVO COM 100 PC EM MDF </t>
    </r>
    <r>
      <rPr>
        <sz val="8"/>
        <color rgb="FF000000"/>
        <rFont val="Arial"/>
        <family val="2"/>
      </rPr>
      <t>MODELOS DIVERSOS SOLICITADOS PELA SECRETARIA DEMANDANTE PARA exercitar a memória visual, desenvolvimento da capacidade de Resolução de problemas. - Produto novo e lacrado - Faixa Etária: a partir de 2 anos - Contém: um tabuleiro em MDF e peças de encaixe Certificado INMETRO</t>
    </r>
  </si>
  <si>
    <r>
      <t>KIT BOLEADORES EM ACRÍLICO PARA PONTILHISMO</t>
    </r>
    <r>
      <rPr>
        <sz val="8"/>
        <color rgb="FF000000"/>
        <rFont val="Arial"/>
        <family val="2"/>
      </rPr>
      <t xml:space="preserve"> – MANDALAS COMPRIMENTO 15 CM COM 13 PEÇAS</t>
    </r>
  </si>
  <si>
    <r>
      <t xml:space="preserve">KIT PARA GANCHO PENDURADOR TRIÂNGULO </t>
    </r>
    <r>
      <rPr>
        <sz val="8"/>
        <color rgb="FF000000"/>
        <rFont val="Arial"/>
        <family val="2"/>
      </rPr>
      <t>em metal injetado para quadros decorativos material de alta qualidade cor cromado com 2 furos e parafusos 5mm</t>
    </r>
  </si>
  <si>
    <r>
      <t xml:space="preserve">LAPIS DE COR 12 CORES ANATOMICOS GRANDE - </t>
    </r>
    <r>
      <rPr>
        <sz val="8"/>
        <color rgb="FF000000"/>
        <rFont val="Arial"/>
        <family val="2"/>
      </rPr>
      <t>formato sextavado, com cores metálicas. - madeira plantada de alta qualidade. - fácil de apontar. - sortimento de cores selecionado que facilita o uso e o aprendizado das cores. - fidelidade entre a cor do verniz e a cor</t>
    </r>
  </si>
  <si>
    <r>
      <t xml:space="preserve">LAPIS DE GRAFITE VERDE N° 2 </t>
    </r>
    <r>
      <rPr>
        <sz val="8"/>
        <color rgb="FF000000"/>
        <rFont val="Arial"/>
        <family val="2"/>
      </rPr>
      <t>CAIXA COM 144 UNIDADES Cor Preto Material Plástico Dimensões do item C x L x A 7.1 x 6.2 x 18 centímetros Ponta resistente - Hb nº2 Não lasca nem quebra com facilidade Corpo redondo Apaga melhor Fácil de apontar</t>
    </r>
  </si>
  <si>
    <r>
      <t xml:space="preserve">MOLDE DE SILICONE KIT BOLACHAS PARA CONFECÇÃO DE BISCUIT - </t>
    </r>
    <r>
      <rPr>
        <sz val="8"/>
        <color rgb="FF000000"/>
        <rFont val="Arial"/>
        <family val="2"/>
      </rPr>
      <t>Molde de silicone kit bolachas, para confecção de biscuit, para biscuit artesanal, comprimento: 6,5 cm, Largura: 4cm, Espessura / Altura: 2 cm</t>
    </r>
  </si>
  <si>
    <r>
      <t xml:space="preserve">MOLDE DE SILICONE KIT FAZENDINHA, PARA CONFECÇÃO DE BISCUIT - </t>
    </r>
    <r>
      <rPr>
        <sz val="8"/>
        <color rgb="FF000000"/>
        <rFont val="Arial"/>
        <family val="2"/>
      </rPr>
      <t xml:space="preserve">Molde de silicone kit Fazendinha, para confecção de biscuit, para biscuit artesanal. Material: silicone, Cor: branca Altura: 1.50 cm, Largura: 8.50 cm, comprimento: 9.00 cm, peso: 80 g </t>
    </r>
  </si>
  <si>
    <r>
      <t xml:space="preserve">MOLDE DE SILICONE PARA BISCUIT DE ALTA QUALIDADE ROSTINHO FOFINHO DE 4CM - </t>
    </r>
    <r>
      <rPr>
        <sz val="8"/>
        <color rgb="FF000000"/>
        <rFont val="Arial"/>
        <family val="2"/>
      </rPr>
      <t>artesanal. Material: silicone, Cor: branca Altura: 1.50 cm, Largura: 8.50 cm, comprimento: 9.00 cm, peso: 80 g</t>
    </r>
  </si>
  <si>
    <r>
      <t xml:space="preserve">PAPEL CARTÃO CORES VARIADAS </t>
    </r>
    <r>
      <rPr>
        <sz val="8"/>
        <color rgb="FF000000"/>
        <rFont val="Arial"/>
        <family val="2"/>
      </rPr>
      <t>papel criativo incorporado, mais rígido utilizado para recortes, colagem, dobraduras, confecção de embalagens e entre outros. Escolares e artesanais. Papel cartão cores diversas tamanho 48x66 observação a cor conforme solicitação da secretaria demandante</t>
    </r>
  </si>
  <si>
    <r>
      <t xml:space="preserve">PAPEL CELOFANE 66 X 96 CORES VARIADAS - </t>
    </r>
    <r>
      <rPr>
        <sz val="8"/>
        <color rgb="FF000000"/>
        <rFont val="Arial"/>
        <family val="2"/>
      </rPr>
      <t>utilizado para recortes, colagem, dobraduras, confecção de embalagens e entre outros. Escolares e artesanais. Papel cartão cores diversas tamanho 66 x 96 observação a cor conforme solicitação da secretaria demandante</t>
    </r>
  </si>
  <si>
    <r>
      <t xml:space="preserve">PAPEL COLORSET CORES VARIADAS - </t>
    </r>
    <r>
      <rPr>
        <sz val="8"/>
        <color rgb="FF000000"/>
        <rFont val="Arial"/>
        <family val="2"/>
      </rPr>
      <t>papel fotográfico a4 adesivo 135g observação a cor conforme solicitação da secretaria demandante</t>
    </r>
  </si>
  <si>
    <r>
      <t xml:space="preserve">PAPEL CREPOM 48 CM X 2 MTS CORES VARIADAS </t>
    </r>
    <r>
      <rPr>
        <sz val="8"/>
        <color rgb="FF000000"/>
        <rFont val="Arial"/>
        <family val="2"/>
      </rPr>
      <t>utilizado para recortes, colagem, dobraduras, confecção de embalagens e entre outros. Escolares e artesanais. Papel cartão cores diversas tamanho48x2,00 observação a cor conforme solicitação da secretaria demandante</t>
    </r>
  </si>
  <si>
    <r>
      <t xml:space="preserve">PASTA MALETA COM ALÇA E FECHO POLIONDA </t>
    </r>
    <r>
      <rPr>
        <sz val="8"/>
        <color rgb="FF000000"/>
        <rFont val="Arial"/>
        <family val="2"/>
      </rPr>
      <t>Medidas 240x 350 mm cores variadas. Com aba nas pontas</t>
    </r>
  </si>
  <si>
    <r>
      <t xml:space="preserve">PASTA SUSPENSA KRAFT COM HASTE PLÁSTICA </t>
    </r>
    <r>
      <rPr>
        <sz val="8"/>
        <color rgb="FF000000"/>
        <rFont val="Arial"/>
        <family val="2"/>
      </rPr>
      <t>em cartão kraft (170g/m²). Acompanha visor e etiqueta, grampo plástico e hastes plásticas removíveis largura: 270mm, altura: 375mm, cor: natural</t>
    </r>
  </si>
  <si>
    <r>
      <t>PINCEL ESCOLAR CHATO N° 08</t>
    </r>
    <r>
      <rPr>
        <sz val="8"/>
        <color rgb="FF000000"/>
        <rFont val="Arial"/>
        <family val="2"/>
      </rPr>
      <t xml:space="preserve"> amarelo cabo longo, composição: cerda cor branca.</t>
    </r>
  </si>
  <si>
    <r>
      <t xml:space="preserve">PINCEL MARCADOR PARA QUADRO BRANCO COR AZUL - </t>
    </r>
    <r>
      <rPr>
        <sz val="8"/>
        <color rgb="FF000000"/>
        <rFont val="Arial"/>
        <family val="2"/>
      </rPr>
      <t>Recarregável, Ponta Redonda de 2.0mm,</t>
    </r>
  </si>
  <si>
    <r>
      <t xml:space="preserve">PINCEL MARCADOR PARA QUADRO BRANCO COR PRETO - </t>
    </r>
    <r>
      <rPr>
        <sz val="8"/>
        <color rgb="FF000000"/>
        <rFont val="Arial"/>
        <family val="2"/>
      </rPr>
      <t>Recarregável, Ponta Redonda de 2.0mm</t>
    </r>
  </si>
  <si>
    <r>
      <t xml:space="preserve">PINCEL MARCADOR PARA QUADRO BRANCO COR VERMELHO - </t>
    </r>
    <r>
      <rPr>
        <sz val="8"/>
        <color rgb="FF000000"/>
        <rFont val="Arial"/>
        <family val="2"/>
      </rPr>
      <t>Recarregável, Ponta Redonda de 2.0mm</t>
    </r>
  </si>
  <si>
    <r>
      <t xml:space="preserve">PINCEL PARA PINTURA ESCOLAR   CHATO   N 04 - </t>
    </r>
    <r>
      <rPr>
        <sz val="8"/>
        <color rgb="FF000000"/>
        <rFont val="Arial"/>
        <family val="2"/>
      </rPr>
      <t>Cabo: curto - cor amarelo Composição: cor marrom Filamento: i Formato: chato Ideal para: cantos, cobertura de área, contornos, fundos Indicação de tintas: tinta a base de água Técnica: aquarela, guache Virola: alumínio</t>
    </r>
  </si>
  <si>
    <r>
      <t xml:space="preserve">PINCEL PARA PINTURA ESCOLAR   CHATO   N 06 - </t>
    </r>
    <r>
      <rPr>
        <sz val="8"/>
        <color rgb="FF000000"/>
        <rFont val="Arial"/>
        <family val="2"/>
      </rPr>
      <t>Cabo: curto - cor amarelo Composição: cor marrom Filamento: i Formato: chato Ideal para: cantos, cobertura de área, contornos, fundos Indicação de tintas: tinta a base de água Técnica: aquarela, guache Virola: alumínio</t>
    </r>
  </si>
  <si>
    <r>
      <t xml:space="preserve">PINCEL PARA PINTURA ESCOLAR   CHATO   N 08 - </t>
    </r>
    <r>
      <rPr>
        <sz val="8"/>
        <color rgb="FF000000"/>
        <rFont val="Arial"/>
        <family val="2"/>
      </rPr>
      <t>Cabo: curto - cor amarelo Composição: cor marrom Filamento: i Formato: chato Ideal para: cantos, cobertura de área, contornos, fundos Indicação de tintas: tinta a base de água Técnica: aquarela, guache Virola: alumínio</t>
    </r>
  </si>
  <si>
    <r>
      <t xml:space="preserve">PINCEL PARA PINTURA ESCOLAR   CHATO   N 10 - </t>
    </r>
    <r>
      <rPr>
        <sz val="8"/>
        <color rgb="FF000000"/>
        <rFont val="Arial"/>
        <family val="2"/>
      </rPr>
      <t>Cabo: curto - cor amarelo Composição: cor marrom Filamento: i Formato: chato Ideal para: cantos, cobertura de área, contornos, fundos Indicação de tintas: tinta a base de água Técnica: aquarela, guache Virola: alumínio</t>
    </r>
  </si>
  <si>
    <r>
      <t xml:space="preserve">PINCEL PARA PINTURA ESCOLAR   CHATO   N 12 - </t>
    </r>
    <r>
      <rPr>
        <sz val="8"/>
        <color rgb="FF000000"/>
        <rFont val="Arial"/>
        <family val="2"/>
      </rPr>
      <t>Cabo: curto - cor amarelo Composição: cor marrom Filamento: i Formato: chato Ideal para: cantos, cobertura de área, contornos, fundos Indicação de tintas: tinta a base de água Técnica: aquarela, guache Virola: alumínio</t>
    </r>
  </si>
  <si>
    <r>
      <t xml:space="preserve">PINCEL PARA PINTURA ESCOLAR   CHATO   N 14 - </t>
    </r>
    <r>
      <rPr>
        <sz val="8"/>
        <color rgb="FF000000"/>
        <rFont val="Arial"/>
        <family val="2"/>
      </rPr>
      <t>Cabo: curto - cor amarelo Composição: cor marrom Filamento: i Formato: chato Ideal para: cantos, cobertura de área, contornos, fundos Indicação de tintas: tinta a base de água Técnica: aquarela, guache Virola: alumínio</t>
    </r>
  </si>
  <si>
    <r>
      <t xml:space="preserve">PINCEL PARA PINTURA ESCOLAR   CHATO   N 16 - </t>
    </r>
    <r>
      <rPr>
        <sz val="8"/>
        <color rgb="FF000000"/>
        <rFont val="Arial"/>
        <family val="2"/>
      </rPr>
      <t>Cabo: curto - cor amarelo Composição: cor marrom Filamento: i Formato: chato Ideal para: cantos, cobertura de área, contornos, fundos Indicação de tintas: tinta a base de água Técnica: aquarela, guache Virola: alumínio</t>
    </r>
  </si>
  <si>
    <r>
      <t xml:space="preserve">PINCEL PARA PINTURA ESCOLAR   CHATO   N 18 - </t>
    </r>
    <r>
      <rPr>
        <sz val="8"/>
        <color rgb="FF000000"/>
        <rFont val="Arial"/>
        <family val="2"/>
      </rPr>
      <t>Cabo: curto - cor amarelo Composição: cor marrom Filamento: i Formato: chato Ideal para: cantos, cobertura de área, contornos, fundos Indicação de tintas: tinta a base de água Técnica: aquarela, guache Virola: alumínio</t>
    </r>
  </si>
  <si>
    <r>
      <t xml:space="preserve">PINCEL PARA PINTURA ESCOLAR CHATO N 02 - </t>
    </r>
    <r>
      <rPr>
        <sz val="8"/>
        <color rgb="FF000000"/>
        <rFont val="Arial"/>
        <family val="2"/>
      </rPr>
      <t>Cabo: curto - cor amarelo Composição: cor marrom Filamento:  Formato: chato Ideal para: cantos, cobertura de área, contornos, fundos Indicação de tintas: tinta à base de água Técnica: aquarela, guache Virola: alumínio</t>
    </r>
  </si>
  <si>
    <r>
      <t>PISTOLA PARA APLICACAO DE COLA QUENTE REFIL 10MM</t>
    </r>
    <r>
      <rPr>
        <sz val="8"/>
        <color rgb="FF000000"/>
        <rFont val="Arial"/>
        <family val="2"/>
      </rPr>
      <t xml:space="preserve"> - elétrica aplicação de cola quente, fabricada em material plástico resistente, ponta c/ isolante térmico, potência de no mínimo 10 watts, alimentação 127v</t>
    </r>
  </si>
  <si>
    <r>
      <t>PISTOLA PARA APLICACAO DE COLA QUENTE REFIL 7,5MM -</t>
    </r>
    <r>
      <rPr>
        <sz val="8"/>
        <color rgb="FF000000"/>
        <rFont val="Arial"/>
        <family val="2"/>
      </rPr>
      <t xml:space="preserve"> elétrica aplicação de cola quente, fabricada em material plástico resistente, ponta c/ isolante térmico, potência de no mínimo 10 watts, alimentação 127v.</t>
    </r>
  </si>
  <si>
    <r>
      <t xml:space="preserve">QUADRO TIPO LOUSA BRANCO MAGNÉTICO 120X90 CM </t>
    </r>
    <r>
      <rPr>
        <sz val="8"/>
        <color rgb="FF000000"/>
        <rFont val="Arial"/>
        <family val="2"/>
      </rPr>
      <t>magnético, fabricado em moldura em alumínio, alta densidade, revestida c pintura uv de alta qualidade, na cor branca, brilhante e vitrificada, moldura em alumínio natural frisado, com suporte para apagador e pinceis dimensões aproximadas de 1,20mx90cm</t>
    </r>
  </si>
  <si>
    <r>
      <t>QUEBRA-CABEÇA DE 60 PEÇAS</t>
    </r>
    <r>
      <rPr>
        <sz val="8"/>
        <color rgb="FF000000"/>
        <rFont val="Arial"/>
        <family val="2"/>
      </rPr>
      <t>, ideal para crianças! Material resistente e de alta qualidade; Auxilio no desenvolvimento das habilidades cognitivas e motoras; Tamanho do quebra-cabeça montado: 20,7 x 29,8 cm</t>
    </r>
  </si>
  <si>
    <r>
      <t xml:space="preserve">ROLO DE PAPEL PRESENTE 60 CM X 100 MTS - </t>
    </r>
    <r>
      <rPr>
        <sz val="8"/>
        <color rgb="FF000000"/>
        <rFont val="Arial"/>
        <family val="2"/>
      </rPr>
      <t>com opção de estampa variadas conforme solicitação da secretaria demandante em bobina. Dimensões: Largura - 9.5cm, Altura - 9.5cm e Comprimento - 60cm. BO-100MTS</t>
    </r>
  </si>
  <si>
    <r>
      <t xml:space="preserve">TABULEIRO JOGOS 6X1 CONJUNTO COM CINCO JOGOS - </t>
    </r>
    <r>
      <rPr>
        <sz val="8"/>
        <color rgb="FF000000"/>
        <rFont val="Arial"/>
        <family val="2"/>
      </rPr>
      <t>6x1. Conjunto c/ cinco jogos: Damas: 1 placa Tabuleiro, 24 peças em madeira Trilha: 1 placa Tabuleiro, 18 peças em madeira Jogo da velha: 1 placa Tabuleiro, 8 peças (4 Bolinha e 4 X) em madeira, Xadrez: 1 Tabuleiro, 32 peças de plástico polipropileno, Ludo: 1 Tabuleiro/Tampa, 16 peças em madeira + 1 dado, Resta 1: Tabuleiro 20x20cm, 32 peças, Confeccionado em MDF e madeira, impresso em cores.</t>
    </r>
  </si>
  <si>
    <r>
      <t>TESOURA EM AÇO INOXIDAVEL 21 CM -</t>
    </r>
    <r>
      <rPr>
        <sz val="8"/>
        <color rgb="FF000000"/>
        <rFont val="Arial"/>
        <family val="2"/>
      </rPr>
      <t xml:space="preserve">  Material: aço inoxidável, material cabo: plástico comprimento: 23cm, características adicionais: sem ponta</t>
    </r>
  </si>
  <si>
    <r>
      <t xml:space="preserve">TESOURA EM AÇO INOXIDÁVEL, COMPRIMENTO:15CM - </t>
    </r>
    <r>
      <rPr>
        <sz val="8"/>
        <color rgb="FF000000"/>
        <rFont val="Arial"/>
        <family val="2"/>
      </rPr>
      <t>característica adicionais: tipo escolar com ponta arredondada</t>
    </r>
  </si>
  <si>
    <r>
      <t>TESOURA ESCOLAR   13 CM   SEM PONTA</t>
    </r>
    <r>
      <rPr>
        <sz val="8"/>
        <color rgb="FF000000"/>
        <rFont val="Arial"/>
        <family val="2"/>
      </rPr>
      <t xml:space="preserve">   em aço inoxidável   com cabo de polipropileno</t>
    </r>
  </si>
  <si>
    <r>
      <t xml:space="preserve">TINTA EM SPRAY METÁLICA METALIZADO CORES DIVERSAS 300 ML. </t>
    </r>
    <r>
      <rPr>
        <sz val="8"/>
        <color rgb="FF000000"/>
        <rFont val="Arial"/>
        <family val="2"/>
      </rPr>
      <t xml:space="preserve">Para uso em objetos de decoração, artesanatos, skates, bicicletas, carros, galvanização, etc. Pode ser aplicado em metais, madeiras, gesso, papel, cerâmica, alguns plásticos, resinas, etc. </t>
    </r>
  </si>
  <si>
    <r>
      <t xml:space="preserve">TINTA GUACHE 250 ML CORES VARIADAS - </t>
    </r>
    <r>
      <rPr>
        <sz val="8"/>
        <color rgb="FF000000"/>
        <rFont val="Arial"/>
        <family val="2"/>
      </rPr>
      <t>para pintura em papel, composta de resina vegetal, água desmineralizada, pigmentos orgânicos e conservantes tipo isotiazolona, produto não tóxico, acondicionada em frascos de no mínimo 250ml. o produto deverá ter validade de no mínimo (doze) meses.</t>
    </r>
  </si>
  <si>
    <r>
      <t xml:space="preserve">TINTA GUACHE COM 06 UNIDADES DE 15 ML - </t>
    </r>
    <r>
      <rPr>
        <sz val="8"/>
        <color rgb="FF000000"/>
        <rFont val="Arial"/>
        <family val="2"/>
      </rPr>
      <t>para pintura em papel, composta de resina vegetal, água desmineralizada, pigmentos orgânicos e conservantes tipo isotiazolona, produto não tóxico, acondicionada</t>
    </r>
  </si>
  <si>
    <r>
      <t>TNT 1,4MX50M CORES DIVERSAS</t>
    </r>
    <r>
      <rPr>
        <sz val="8"/>
        <color rgb="FF000000"/>
        <rFont val="Arial"/>
        <family val="2"/>
      </rPr>
      <t xml:space="preserve"> rolo com largura 1,40 - espessura 0,50 mm rolo com 50 metros</t>
    </r>
  </si>
  <si>
    <r>
      <t xml:space="preserve">VERNIZ SPRAY NATURAL 400 ML - </t>
    </r>
    <r>
      <rPr>
        <sz val="8"/>
        <color rgb="FF000000"/>
        <rFont val="Arial"/>
        <family val="2"/>
      </rPr>
      <t xml:space="preserve"> uso externo e interno. Recomendado para pintura de portas, janelas, móveis, molduras de quadros, entre outros itens de madeira Cor do verniz: Natural Acabamento do verniz: Brilhante Garantia mínima: 90 dias</t>
    </r>
  </si>
  <si>
    <r>
      <t xml:space="preserve">Açafrão da terra ou cúrcuma, não contém glúten, embalagem contendo </t>
    </r>
    <r>
      <rPr>
        <b/>
        <sz val="8"/>
        <color theme="1"/>
        <rFont val="Arial"/>
        <family val="2"/>
      </rPr>
      <t>500g</t>
    </r>
    <r>
      <rPr>
        <sz val="8"/>
        <color theme="1"/>
        <rFont val="Arial"/>
        <family val="2"/>
      </rPr>
      <t>, de primeira qualidade, com identificação do produto e prazo de validade. O produto deverá apresentar validade mínima de 06 (seis) meses a partir da data de entrega na unidade requisitante.</t>
    </r>
  </si>
  <si>
    <r>
      <t xml:space="preserve">Mistura em pó para o preparo de achocolatado, enriquecido com vitaminas e minerais. O produto deve estar com suas características de cor, sabor, cheiro, preservadas, deve ser formulado a partir de matérias-primas selecionadas. Ingredientes: açúcar, cacau, extrato de malte, sal, leite em pó desnatado, soro de leite em pó, vitaminas (A, B1, B2, B6, C, D3, e PP), estabilizante, lecitina de soja e aromatizantes. Contém glúten. Acondicionado em pacotes, potes plásticos ou latas de no mínimo </t>
    </r>
    <r>
      <rPr>
        <b/>
        <sz val="8"/>
        <color theme="1"/>
        <rFont val="Arial"/>
        <family val="2"/>
      </rPr>
      <t>400g</t>
    </r>
    <r>
      <rPr>
        <sz val="8"/>
        <color theme="1"/>
        <rFont val="Arial"/>
        <family val="2"/>
      </rPr>
      <t>, deve conter externamente os dados de identificação e procedência, informação nutricional, número do lote, data de validade, quantidade do produto e número do registro. O produto deverá apresentar validade mínima de 06 (seis) meses a partir da data de entrega na unidade requisitante.</t>
    </r>
  </si>
  <si>
    <r>
      <t xml:space="preserve">Contendo sacarose, peneirado, originário do suco da cana, livre de fermentação, isento de matérias terrosas, parasitas e detritos animais e vegetais, contendo aproximadamente 99,2% de Glicídios, rotulada de acordo com a legislação vigente. Embalagem primária transparente, incolor, termossoldado contendo </t>
    </r>
    <r>
      <rPr>
        <b/>
        <sz val="8"/>
        <color theme="1"/>
        <rFont val="Arial"/>
        <family val="2"/>
      </rPr>
      <t>2kg</t>
    </r>
    <r>
      <rPr>
        <sz val="8"/>
        <color theme="1"/>
        <rFont val="Arial"/>
        <family val="2"/>
      </rPr>
      <t>. O produto e a embalagem devem obedecer à legislação vigente. O produto deverá apresentar validade mínima de 06 (seis) meses a partir da data de entrega na unidade requisitante.</t>
    </r>
  </si>
  <si>
    <r>
      <t xml:space="preserve">Amido de milho fabricado a partir de matéria prima sã e limpa e isenta de matérias terrosas e parasitas. Não deverá apresentar resíduo ou impurezas, bolor ou cheiro não característico. Embalagem: deve estar intacta, vedada com </t>
    </r>
    <r>
      <rPr>
        <b/>
        <sz val="8"/>
        <color theme="1"/>
        <rFont val="Arial"/>
        <family val="2"/>
      </rPr>
      <t>500g</t>
    </r>
    <r>
      <rPr>
        <sz val="8"/>
        <color theme="1"/>
        <rFont val="Arial"/>
        <family val="2"/>
      </rPr>
      <t>. O produto deverá apresentar validade mínima de 12 (doze) meses a partir da data de entrega na unidade requisitante.</t>
    </r>
  </si>
  <si>
    <r>
      <t xml:space="preserve">Arroz agulhinha, beneficiado, longo fino, tipo 1, polido à água, sem impurezas, 100% natural, não precisa escolher nem lavar. Com rendimento após o cozimento de no mínimo 2,5 vezes do peso antes da cocção. Deve apresentar coloração branca, grãos íntegros e soltos após o cozimento, isentos de insetos, parasitos e larvas. Embalagem plástica, transparente, atóxica, de </t>
    </r>
    <r>
      <rPr>
        <b/>
        <sz val="8"/>
        <color theme="1"/>
        <rFont val="Arial"/>
        <family val="2"/>
      </rPr>
      <t>5 kg</t>
    </r>
    <r>
      <rPr>
        <sz val="8"/>
        <color theme="1"/>
        <rFont val="Arial"/>
        <family val="2"/>
      </rPr>
      <t>. O produto deverá apresentar validade mínima de 06 (seis) meses a partir da data de entrega na unidade requisitante.</t>
    </r>
  </si>
  <si>
    <r>
      <t xml:space="preserve">Aveia em flocos finos isenta de mofo, livre de parasitas e substâncias nocivas, acondicionada em embalagens de </t>
    </r>
    <r>
      <rPr>
        <b/>
        <sz val="8"/>
        <color theme="1"/>
        <rFont val="Arial"/>
        <family val="2"/>
      </rPr>
      <t>500g,</t>
    </r>
    <r>
      <rPr>
        <sz val="8"/>
        <color theme="1"/>
        <rFont val="Arial"/>
        <family val="2"/>
      </rPr>
      <t xml:space="preserve"> atóxica, resistente e hermeticamente vedada. Rotulagem nutricional obrigatória. O produto deverá apresentar validade mínima de 06 (seis) meses a partir da data de entrega na unidade requisitante.</t>
    </r>
  </si>
  <si>
    <r>
      <t xml:space="preserve">Biscoito doce tipo maisena, com os seguintes ingredientes: farinha de trigo fortificada com ferro e ácido fólico (vitamina b9), açúcar, gordura vegetal açúcar invertido e sal. O biscoito deverá ser fabricado a partir de matérias primas limpas. Será rejeitado biscoito mal cozido, queimados e de caracteres organolépticos anormais, não podendo apresentar-se quebradiço. A embalagem primaria deve estar em pacotes Impermeáveis, lacrados com peso líquido de </t>
    </r>
    <r>
      <rPr>
        <b/>
        <sz val="8"/>
        <color theme="1"/>
        <rFont val="Arial"/>
        <family val="2"/>
      </rPr>
      <t>400gr</t>
    </r>
    <r>
      <rPr>
        <sz val="8"/>
        <color theme="1"/>
        <rFont val="Arial"/>
        <family val="2"/>
      </rPr>
      <t>, tendo dupla embalagem. A embalagem secundaria deve ser em caixa de papelão. O produto deverá apresentar validade mínima de 06 (seis) meses a partir da data de entrega na unidade requisitante.</t>
    </r>
  </si>
  <si>
    <r>
      <t xml:space="preserve">Biscoito doce tipo rosquinha de 1ª qualidade. Crocante e com sabor e cheiro agradável. Ingredientes: farinha de trigo enriquecida com ferro e ácido fólico, açúcar, gordura vegetal, cacau em pó, sal, fermentos químicos (bicarbonato de sódio, bicarbonato de amônio e pirofosfato ácido de sódio), estabilizante lecitina de soja e aromatizante - embalagem de </t>
    </r>
    <r>
      <rPr>
        <b/>
        <sz val="8"/>
        <color theme="1"/>
        <rFont val="Arial"/>
        <family val="2"/>
      </rPr>
      <t>400 gramas</t>
    </r>
    <r>
      <rPr>
        <sz val="8"/>
        <color theme="1"/>
        <rFont val="Arial"/>
        <family val="2"/>
      </rPr>
      <t>. O produto deverá apresentar validade mínima de 06 (seis) meses a partir da data de entrega na unidade requisitante.</t>
    </r>
  </si>
  <si>
    <r>
      <t xml:space="preserve">Biscoito rosquinha, sabor leite. Ingredientes: farinha de trigo enriquecida com ferro e ácido fólico, açúcar, gordura vegetal, açúcar invertido, amido, leite, sal refinado, fermentos químicos, bicarbonato de sódio e bicarbonato de amônio, estabilizante lecitina de soja, acidulante ácido cítrico e aromatizante. Contém glúten. Embalagem: </t>
    </r>
    <r>
      <rPr>
        <b/>
        <sz val="8"/>
        <color theme="1"/>
        <rFont val="Arial"/>
        <family val="2"/>
      </rPr>
      <t>400g</t>
    </r>
  </si>
  <si>
    <r>
      <t xml:space="preserve">Biscoito tipo Salgado Integral, com os seguintes ingredientes: farinha de trigo enriquecida com ferro e ácido fólico e /ou farinha de trigo integral, gordura vegetal, farelo ou fibra de trigo, açúcar invertido, extrato de malte, sal. Não deverá conter leite ou soro de leite na composição, entretanto, poderá conter traços de leite. Sem gordura trans. Deverá conter no mínimo 1,4g de fibra alimentar na porção de 30g. Poderá conter outros ingredientes desde que aprovados pela legislação vigente e que não descaracterizem o produto, os quais deverão ser declarados. Características: cor, odor, sabor e textura característicos. Embalagem primária: pacotes com dupla embalagem de polipropileno, resistente, atóxica, lacrada. Embalagem secundária: caixa de papelão reforçada e resistente com abas superiores e inferiores lacradas com fita adesiva pacote com </t>
    </r>
    <r>
      <rPr>
        <b/>
        <sz val="8"/>
        <color theme="1"/>
        <rFont val="Arial"/>
        <family val="2"/>
      </rPr>
      <t>400g</t>
    </r>
    <r>
      <rPr>
        <sz val="8"/>
        <color theme="1"/>
        <rFont val="Arial"/>
        <family val="2"/>
      </rPr>
      <t>. O produto deverá apresentar validade mínima de 06 (seis) meses a partir da data de entrega na unidade requisitante.</t>
    </r>
  </si>
  <si>
    <r>
      <t xml:space="preserve">Biscoito tipo cream cracker, crocante, inteiro, ingredientes básicos: farinha de trigo, gordura vegetal hidrogenada, água e sal. Rótulo com informação nutricional, validade, lote. Embalagem primária: pacotes com dupla embalagem de polipropileno, resistente, atóxica, lacrada. Embalagem secundária: caixa de papelão reforçada e resistente com abas superiores e inferiores lacradas com fita adesiva, pacote com </t>
    </r>
    <r>
      <rPr>
        <b/>
        <sz val="8"/>
        <color theme="1"/>
        <rFont val="Arial"/>
        <family val="2"/>
      </rPr>
      <t>400g</t>
    </r>
    <r>
      <rPr>
        <sz val="8"/>
        <color theme="1"/>
        <rFont val="Arial"/>
        <family val="2"/>
      </rPr>
      <t>. O produto deverá apresentar validade mínima de 06 (seis) meses a partir da data de entrega na unidade requisitante.</t>
    </r>
  </si>
  <si>
    <r>
      <t xml:space="preserve">Biscoito tipo cookies, contendo farinha de arroz integral, açúcar mascavo, óleos vegetais (palma e milho) integral, fécula de mandioca, extrato de soja, matodextrina, agentes de crescimento (fosfato monocálcico, bicarbonato de sódio, bicarbonato de amônio), estabilizante natural lecitina de soja e aromas. Embalagem de </t>
    </r>
    <r>
      <rPr>
        <b/>
        <sz val="8"/>
        <color theme="1"/>
        <rFont val="Arial"/>
        <family val="2"/>
      </rPr>
      <t>120g a 150g.</t>
    </r>
    <r>
      <rPr>
        <sz val="8"/>
        <color theme="1"/>
        <rFont val="Arial"/>
        <family val="2"/>
      </rPr>
      <t xml:space="preserve"> Sem glúten, sem lactose, sem leite, sem ovo.</t>
    </r>
  </si>
  <si>
    <r>
      <t xml:space="preserve">Canela em pó, fina e homogênea, de coloração marrom claro, com sabor e odor próprios; livre de sujidades e materiais estranhos, embalagem primaria plástico atóxico e lacrado, contendo </t>
    </r>
    <r>
      <rPr>
        <b/>
        <sz val="8"/>
        <color theme="1"/>
        <rFont val="Arial"/>
        <family val="2"/>
      </rPr>
      <t>500g</t>
    </r>
    <r>
      <rPr>
        <sz val="8"/>
        <color theme="1"/>
        <rFont val="Arial"/>
        <family val="2"/>
      </rPr>
      <t>. O produto deverá apresentar validade mínima de 10 (dez) meses a partir da data de entrega na unidade requisitante.</t>
    </r>
  </si>
  <si>
    <r>
      <t xml:space="preserve">Canela em rama, obtida da casca do espécime genuíno; de coloração marrom claro, com sabor e odor próprios; livre de sujidades e materiais estranhos, embalagem primaria plástico atóxico e lacrado, contendo </t>
    </r>
    <r>
      <rPr>
        <b/>
        <sz val="8"/>
        <color theme="1"/>
        <rFont val="Arial"/>
        <family val="2"/>
      </rPr>
      <t>500g</t>
    </r>
    <r>
      <rPr>
        <sz val="8"/>
        <color theme="1"/>
        <rFont val="Arial"/>
        <family val="2"/>
      </rPr>
      <t>. O produto deverá apresentar validade mínima de 10 (dez) meses a partir da data de entrega na unidade requisitante.</t>
    </r>
  </si>
  <si>
    <r>
      <t xml:space="preserve">Canjica de milho amarelo, tipo um, contendo 80% de grãos inteiros, preparadas com matérias primas sãs, limpas, isentas de matérias terrosas, parasitos e de detritos animais ou vegetais com no máximo de 15% de umidade. Embalada em plástico atóxico contendo </t>
    </r>
    <r>
      <rPr>
        <b/>
        <sz val="8"/>
        <color theme="1"/>
        <rFont val="Arial"/>
        <family val="2"/>
      </rPr>
      <t>500g</t>
    </r>
    <r>
      <rPr>
        <sz val="8"/>
        <color theme="1"/>
        <rFont val="Arial"/>
        <family val="2"/>
      </rPr>
      <t>. O produto deverá apresentar validade mínima de 06 (seis) meses a partir da data de entrega na unidade requisitante.</t>
    </r>
  </si>
  <si>
    <r>
      <t xml:space="preserve">Com teor máximo de 10% de gordura e ou/ sebo e 3% de água, limpa, sem cartilagem, sem aponeuroses (membranas fibrosas) e excesso de gorduras. Cor vermelho vivo, sem escurecimento ou manchas esverdeadas; cheiro e sabor próprios; aspecto firme, duro como pedra, não amolecido e nem pegajoso. Congelada pelo método IQF (Individually Quick Frozen – Congelamento rápido individual) a temperatura mínima de – 40 – C. Será solicitado que sejam entregues tanto na fase de amostras como na entrega em grandes quantidades, produtos congelados com aspecto duro como pedra, haja vista que as carnes devem ser adquiridas sob congelamento. </t>
    </r>
    <r>
      <rPr>
        <b/>
        <sz val="8"/>
        <color rgb="FF000000"/>
        <rFont val="Arial"/>
        <family val="2"/>
      </rPr>
      <t>Pacotes de</t>
    </r>
    <r>
      <rPr>
        <sz val="8"/>
        <color rgb="FF000000"/>
        <rFont val="Arial"/>
        <family val="2"/>
      </rPr>
      <t xml:space="preserve"> </t>
    </r>
    <r>
      <rPr>
        <b/>
        <sz val="8"/>
        <color rgb="FF000000"/>
        <rFont val="Arial"/>
        <family val="2"/>
      </rPr>
      <t>2kg</t>
    </r>
    <r>
      <rPr>
        <sz val="8"/>
        <color rgb="FF000000"/>
        <rFont val="Arial"/>
        <family val="2"/>
      </rPr>
      <t xml:space="preserve"> devem ser acondicionados em embalagem primaria plástico transparente, selada, resistente, não violada e atóxica; embalagem secundária de papelão reforçada, lacrada, resistente ao transporte e armazenamento adequado, garantindo a integridade do produto. Contendo externamente os dados de identificação e procedência, data de fabricação, número do lote, data de validade, informação nutricional, peso liquido, número de registro no órgão competente podendo ser MAPA e AGRO ou SIM com carimbo de inspeção do órgão regulador, sendo eles SIF, SIE ou SIM e validade mínima de 10 meses a partir da data de entrega. Deverá ser apresentada ficha técnica do produto, afim de validar as características, bom como suas dimensões.</t>
    </r>
  </si>
  <si>
    <r>
      <t xml:space="preserve">Carne bovina cortada em cubos de tamanho 3x3x3cm com tolerância de 34% para mais ou para menos, com teor máximo de 7% de gordura. O corte da carne deverá apresentar-se limpo, sem cartilagem, sem aponeuroses (membranas fibrosas) e excesso de gorduras. Cor vermelho intenso, sem escurecimento ou manchas esverdeadas, cheiro e sabor próprio; aspecto firme, duro como pedra, não amolecido e nem pegajoso. Congelada pelo método IQF (Individually Quick Frozen – Congelamento rápido individual) a temperatura mínima de – 40 – C. Será solicitado que sejam entregues tanto na fase de amostras como na entrega em grande quantidade, produtos congelados com aspecto duro como pedra, haja vista que as carnes devem ser adquiridas sob congelamento. </t>
    </r>
    <r>
      <rPr>
        <b/>
        <sz val="8"/>
        <color rgb="FF000000"/>
        <rFont val="Arial"/>
        <family val="2"/>
      </rPr>
      <t>Pacotes devem ser acondicionados em embalagem primária plástico transparente de</t>
    </r>
    <r>
      <rPr>
        <sz val="8"/>
        <color rgb="FF000000"/>
        <rFont val="Arial"/>
        <family val="2"/>
      </rPr>
      <t xml:space="preserve"> </t>
    </r>
    <r>
      <rPr>
        <b/>
        <sz val="8"/>
        <color rgb="FF000000"/>
        <rFont val="Arial"/>
        <family val="2"/>
      </rPr>
      <t>2kg</t>
    </r>
    <r>
      <rPr>
        <sz val="8"/>
        <color rgb="FF000000"/>
        <rFont val="Arial"/>
        <family val="2"/>
      </rPr>
      <t>, selada, resistente, não violada e atóxica; embalagem secundária de papelão reforçada, lacrada, resistente ao transporte e armazenamento adequado, garantindo a integridade do produto. Contendo externamente os dados de identificação e procedência, data de fabricação, número do lote, data de validade, informação nutricional, peso liquido, número de registro no órgão competente podendo ser MAPA e AGRO ou SIM com carimbo de inspeção do órgão regulador, sendo eles SIF, SIE ou SIM e validade mínima de 10 meses a partir da data de entrega. Deverá ser apresentada ficha técnica do produto, afim de validar as características, bom como suas dimensões.</t>
    </r>
  </si>
  <si>
    <r>
      <t xml:space="preserve">Carne bovina cortada em iscas de tamanho 4x0,5x0,5cm com tolerância de 10% para mais ou para menos, com teor máximo de 7% de gordura o corte da carne deverá apresentar-se limpo, sem cartilagem, sem aponeuroses (membrana fibrosas) e excesso de </t>
    </r>
    <r>
      <rPr>
        <b/>
        <sz val="8"/>
        <color rgb="FF000000"/>
        <rFont val="Arial"/>
        <family val="2"/>
      </rPr>
      <t>gorduras pacote com 2kg</t>
    </r>
    <r>
      <rPr>
        <sz val="8"/>
        <color rgb="FF000000"/>
        <rFont val="Arial"/>
        <family val="2"/>
      </rPr>
      <t>. Cor vermelho intenso, sem escurecimento ou manchas esverdeadas, cheiro e sabor próprios; aspecto firme duro como pedra, não amolecido e nem pegajoso. Será solicitado que sejam entregues tanto na fase de amostras como na entrega em grandes quantidades, produtos congelados com aspecto duro como pedra, haja vista que as carnes devem ser adquiridas sob congelamento. Pacotes devem ser acondicionados em embalagem primaria plástico transparente, selada, resistente, não violada e atóxica; embalagem secundária de papelão reforçada, lacrada, resistente ao transporte e armazenamento adequado, garantindo a integridade do produto. Contendo externamente os dados de identificação e procedência, data de fabricação, número do lote, data de validade, informação nutricional, peso liquido, número de registro no órgão competente podendo ser MAPA e AGRO ou SIM com carimbo de inspeção do órgão regulador, sendo eles SIF, SIE ou SIM e validade mínima de 10 meses a partir da data de entrega. Deverá ser apresentada ficha técnica do produto, afim de validar as características, bom como suas dimensões.</t>
    </r>
  </si>
  <si>
    <r>
      <t xml:space="preserve">Cebolinha, em maço de </t>
    </r>
    <r>
      <rPr>
        <b/>
        <sz val="8"/>
        <color theme="1"/>
        <rFont val="Arial"/>
        <family val="2"/>
      </rPr>
      <t>500g</t>
    </r>
    <r>
      <rPr>
        <sz val="8"/>
        <color theme="1"/>
        <rFont val="Arial"/>
        <family val="2"/>
      </rPr>
      <t>, de primeira qualidade, in natura,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r>
  </si>
  <si>
    <r>
      <t xml:space="preserve">Charque: carne de charque tipo dianteira de 1° qualidade, embalado à vácuo com validade, não deve apresentar odor de ranço, nem depósitos de líquido na embalagem primária, devendo se apresentar em perfeito estado de conservação. Aspecto: bloco de consistência firme, Cor: característica, Cheiro: característico, Sabor: característico. Ausência de sujidades, parasitos e larvas. O produto deverá ser embalado a vácuo, a embalagem primária do produto deverá ser do tipo plástica resistente. </t>
    </r>
    <r>
      <rPr>
        <b/>
        <sz val="8"/>
        <color theme="1"/>
        <rFont val="Arial"/>
        <family val="2"/>
      </rPr>
      <t>Cada embalagem deverá apresentar peso líquido de</t>
    </r>
    <r>
      <rPr>
        <sz val="8"/>
        <color theme="1"/>
        <rFont val="Arial"/>
        <family val="2"/>
      </rPr>
      <t xml:space="preserve"> </t>
    </r>
    <r>
      <rPr>
        <b/>
        <sz val="8"/>
        <color theme="1"/>
        <rFont val="Arial"/>
        <family val="2"/>
      </rPr>
      <t>01 Kg</t>
    </r>
    <r>
      <rPr>
        <sz val="8"/>
        <color theme="1"/>
        <rFont val="Arial"/>
        <family val="2"/>
      </rPr>
      <t>. No rótulo da embalagem primária e secundária deverão constar principalmente, de forma clara, as seguintes informações: Identificação do produto, inclusive a marca; Nome e endereço do fabricante; Lista de ingredientes; Conteúdos líquidos; Data de fabricação; Data de validade ou prazo máximo para consumo e número do lote.</t>
    </r>
  </si>
  <si>
    <r>
      <t xml:space="preserve">Coco Ralado, sem adição de açúcar, acondicionado em </t>
    </r>
    <r>
      <rPr>
        <b/>
        <sz val="8"/>
        <color theme="1"/>
        <rFont val="Arial"/>
        <family val="2"/>
      </rPr>
      <t>embalagem de</t>
    </r>
    <r>
      <rPr>
        <sz val="8"/>
        <color theme="1"/>
        <rFont val="Arial"/>
        <family val="2"/>
      </rPr>
      <t xml:space="preserve"> </t>
    </r>
    <r>
      <rPr>
        <b/>
        <sz val="8"/>
        <color theme="1"/>
        <rFont val="Arial"/>
        <family val="2"/>
      </rPr>
      <t>500g</t>
    </r>
    <r>
      <rPr>
        <sz val="8"/>
        <color theme="1"/>
        <rFont val="Arial"/>
        <family val="2"/>
      </rPr>
      <t>. Contendo no corpo da embalagem identificação do produto, marca do fabricante, data de fabricação, prazo de validade, lote, informação nutricional e peso liquido.  O produto deverá ter registro no Ministério da Saúde. Validade mínima de 12 meses e fabricação de até 90 dias da entrega.</t>
    </r>
  </si>
  <si>
    <r>
      <t xml:space="preserve">Colorau: (urucum) pó fino, homogêneo, coloração vermelho intensa, </t>
    </r>
    <r>
      <rPr>
        <b/>
        <sz val="8"/>
        <color theme="1"/>
        <rFont val="Arial"/>
        <family val="2"/>
      </rPr>
      <t>embalagem plástica com</t>
    </r>
    <r>
      <rPr>
        <sz val="8"/>
        <color theme="1"/>
        <rFont val="Arial"/>
        <family val="2"/>
      </rPr>
      <t xml:space="preserve"> </t>
    </r>
    <r>
      <rPr>
        <b/>
        <sz val="8"/>
        <color theme="1"/>
        <rFont val="Arial"/>
        <family val="2"/>
      </rPr>
      <t>500g</t>
    </r>
    <r>
      <rPr>
        <sz val="8"/>
        <color theme="1"/>
        <rFont val="Arial"/>
        <family val="2"/>
      </rPr>
      <t>, com identificação do produto, marca do fabricante, prazo de validade e peso líquido. O produto deverá ter registro no Ministério da Agricultura e/ou Ministério da Saúde. Validade mínima de 12 meses e fabricação de até 90 dias da entrega.</t>
    </r>
  </si>
  <si>
    <r>
      <t xml:space="preserve">Cravo da índia obtido do botão floral de espécime genuína; de coloração pardo escura, cheiro e sabor próprios; com teor de umidade máxima de 16%; isento de detritos do próprio produto, e impurezas dos grãos ou sementes; validade mínima 10 meses a contar da entrega. </t>
    </r>
    <r>
      <rPr>
        <b/>
        <sz val="8"/>
        <color theme="1"/>
        <rFont val="Arial"/>
        <family val="2"/>
      </rPr>
      <t>Embalagem plástica, transparente, atóxica com peso de</t>
    </r>
    <r>
      <rPr>
        <sz val="8"/>
        <color theme="1"/>
        <rFont val="Arial"/>
        <family val="2"/>
      </rPr>
      <t xml:space="preserve"> </t>
    </r>
    <r>
      <rPr>
        <b/>
        <sz val="8"/>
        <color theme="1"/>
        <rFont val="Arial"/>
        <family val="2"/>
      </rPr>
      <t>500g.</t>
    </r>
  </si>
  <si>
    <r>
      <t xml:space="preserve">Caixa de creme de leite elaborado com gordura Láctea, contendo 25% a 30% de gordura, fabricado a partir de matéria prima selecionada, validade mínima de 3 meses e </t>
    </r>
    <r>
      <rPr>
        <b/>
        <sz val="8"/>
        <color theme="1"/>
        <rFont val="Arial"/>
        <family val="2"/>
      </rPr>
      <t>embalagem tetra Pack (caixinha) com peso líquido de</t>
    </r>
    <r>
      <rPr>
        <sz val="8"/>
        <color theme="1"/>
        <rFont val="Arial"/>
        <family val="2"/>
      </rPr>
      <t xml:space="preserve"> </t>
    </r>
    <r>
      <rPr>
        <b/>
        <sz val="8"/>
        <color theme="1"/>
        <rFont val="Arial"/>
        <family val="2"/>
      </rPr>
      <t>200g</t>
    </r>
    <r>
      <rPr>
        <sz val="8"/>
        <color theme="1"/>
        <rFont val="Arial"/>
        <family val="2"/>
      </rPr>
      <t>. O produto deverá apresentar validade mínima de 06 (seis) meses a partir da data de entrega na unidade requisitante.</t>
    </r>
  </si>
  <si>
    <r>
      <t xml:space="preserve">Caixa de creme de leite elaborado com gordura Láctea, contendo 25% a 30% de gordura, fabricado a partir de matéria prima selecionada, validade mínima de 3 meses e </t>
    </r>
    <r>
      <rPr>
        <b/>
        <sz val="8"/>
        <color theme="1"/>
        <rFont val="Arial"/>
        <family val="2"/>
      </rPr>
      <t>embalagem tetra Pack com peso líquido</t>
    </r>
    <r>
      <rPr>
        <sz val="8"/>
        <color theme="1"/>
        <rFont val="Arial"/>
        <family val="2"/>
      </rPr>
      <t xml:space="preserve"> </t>
    </r>
    <r>
      <rPr>
        <b/>
        <sz val="8"/>
        <color theme="1"/>
        <rFont val="Arial"/>
        <family val="2"/>
      </rPr>
      <t>1 litro</t>
    </r>
    <r>
      <rPr>
        <sz val="8"/>
        <color theme="1"/>
        <rFont val="Arial"/>
        <family val="2"/>
      </rPr>
      <t>. O produto deverá apresentar validade mínima de 06 (seis) meses a partir da data de entrega na unidade requisitante.</t>
    </r>
  </si>
  <si>
    <r>
      <t xml:space="preserve">Doce cremoso de frutas "tipo Schmier" (uva, morango e/ou abacaxi). </t>
    </r>
    <r>
      <rPr>
        <b/>
        <sz val="8"/>
        <color rgb="FF000000"/>
        <rFont val="Arial"/>
        <family val="2"/>
      </rPr>
      <t>Embalagem em pote plástico de 400g</t>
    </r>
    <r>
      <rPr>
        <sz val="8"/>
        <color rgb="FF000000"/>
        <rFont val="Arial"/>
        <family val="2"/>
      </rPr>
      <t xml:space="preserve"> com identificação do produto, dos ingredientes, informações nutricionais, marca do fabricante e informações do mesmo, prazo de validade, peso líquido e rotulagem de acordo com a legislação. O produto deverá apresentar validade mínima de 06 (seis) meses a partir da data de entrega na unidade requisitante.</t>
    </r>
  </si>
  <si>
    <r>
      <t xml:space="preserve">Ervilha em embalagem preferencialmente tetrapak, com </t>
    </r>
    <r>
      <rPr>
        <b/>
        <sz val="8"/>
        <color theme="1"/>
        <rFont val="Arial"/>
        <family val="2"/>
      </rPr>
      <t>peso liquido drenado de aproximadamente</t>
    </r>
    <r>
      <rPr>
        <sz val="8"/>
        <color theme="1"/>
        <rFont val="Arial"/>
        <family val="2"/>
      </rPr>
      <t xml:space="preserve"> </t>
    </r>
    <r>
      <rPr>
        <b/>
        <sz val="8"/>
        <color theme="1"/>
        <rFont val="Arial"/>
        <family val="2"/>
      </rPr>
      <t>200 gramas</t>
    </r>
    <r>
      <rPr>
        <sz val="8"/>
        <color theme="1"/>
        <rFont val="Arial"/>
        <family val="2"/>
      </rPr>
      <t>, preparada com vegetais selecionados, e produzida em conformidade com a legislação vigente. Sem sinais de alterações (estufamentos, corrosões internas, amassamentos, vazamentos).  Validade mínima de 12 meses e fabricação de até 90 dias da entrega.</t>
    </r>
  </si>
  <si>
    <r>
      <t xml:space="preserve">Ervilha em conserva, preparada com vegetais selecionados, e produzida em conformidade com a legislação vigente. Sem sinais de alterações (estufamentos, corrosões internas, amassamentos, vazamentos).  </t>
    </r>
    <r>
      <rPr>
        <b/>
        <sz val="8"/>
        <color theme="1"/>
        <rFont val="Arial"/>
        <family val="2"/>
      </rPr>
      <t>Peso do produto de</t>
    </r>
    <r>
      <rPr>
        <sz val="8"/>
        <color theme="1"/>
        <rFont val="Arial"/>
        <family val="2"/>
      </rPr>
      <t xml:space="preserve"> </t>
    </r>
    <r>
      <rPr>
        <b/>
        <sz val="8"/>
        <color theme="1"/>
        <rFont val="Arial"/>
        <family val="2"/>
      </rPr>
      <t>2kg</t>
    </r>
    <r>
      <rPr>
        <sz val="8"/>
        <color theme="1"/>
        <rFont val="Arial"/>
        <family val="2"/>
      </rPr>
      <t>. Validade mínima de 12 meses e fabricação de até 90 dias da entrega.</t>
    </r>
  </si>
  <si>
    <r>
      <t>Extrato de tomate, concentrado. O extrato de tomate deve ser preparado com frutos maduros, escolhidos, sãos, sem pele e sem sementes. O produto deve estar isento de fermentações. Sem aditivos e conservantes</t>
    </r>
    <r>
      <rPr>
        <b/>
        <sz val="8"/>
        <color theme="1"/>
        <rFont val="Arial"/>
        <family val="2"/>
      </rPr>
      <t>. Embalagem tetrapak de 2 kg</t>
    </r>
    <r>
      <rPr>
        <sz val="8"/>
        <color theme="1"/>
        <rFont val="Arial"/>
        <family val="2"/>
      </rPr>
      <t>. Prazo de validade mínimo 12 meses a contar a partir da data de entrega.</t>
    </r>
  </si>
  <si>
    <r>
      <t xml:space="preserve">Extrato de tomate, concentrado. O extrato de tomate deve ser preparado com frutos maduros, escolhidos, sãos, sem pele e sem sementes. O produto deve estar isento de fermentações. Sem aditivos e conservantes. </t>
    </r>
    <r>
      <rPr>
        <b/>
        <sz val="8"/>
        <color theme="1"/>
        <rFont val="Arial"/>
        <family val="2"/>
      </rPr>
      <t>Embalagem: tetrapak de 340 g</t>
    </r>
    <r>
      <rPr>
        <sz val="8"/>
        <color theme="1"/>
        <rFont val="Arial"/>
        <family val="2"/>
      </rPr>
      <t>. Prazo de validade mínimo 12 meses a contar a partir da data de entrega.</t>
    </r>
  </si>
  <si>
    <r>
      <t xml:space="preserve">Farinha de fubá oriunda da moagem do grão de milho, sadio e limpo, não devendo conter materiais terrosos, parasitas e detritos de animais e vegetais. Em atendimento a legislação vigente deve ser adicionado de no mínimo60mcg de ácido fólico e 1,5 mg de ferro na porção de 40g. </t>
    </r>
    <r>
      <rPr>
        <b/>
        <sz val="8"/>
        <color theme="1"/>
        <rFont val="Arial"/>
        <family val="2"/>
      </rPr>
      <t>Embalado em</t>
    </r>
    <r>
      <rPr>
        <sz val="8"/>
        <color theme="1"/>
        <rFont val="Arial"/>
        <family val="2"/>
      </rPr>
      <t xml:space="preserve"> </t>
    </r>
    <r>
      <rPr>
        <b/>
        <sz val="8"/>
        <color theme="1"/>
        <rFont val="Arial"/>
        <family val="2"/>
      </rPr>
      <t>pacotes de 1 kg</t>
    </r>
    <r>
      <rPr>
        <sz val="8"/>
        <color theme="1"/>
        <rFont val="Arial"/>
        <family val="2"/>
      </rPr>
      <t>. O produto deverá apresentar validade mínima de 06 (seis) meses a partir da data de entrega na unidade requisitante.</t>
    </r>
  </si>
  <si>
    <r>
      <t xml:space="preserve">Farinha de mandioca torrada isenta de sujidades, parasitas, larvas ou quaisquer materiais estranhos. </t>
    </r>
    <r>
      <rPr>
        <b/>
        <sz val="8"/>
        <color rgb="FF000000"/>
        <rFont val="Arial"/>
        <family val="2"/>
      </rPr>
      <t>Embalada em pacote plástico de</t>
    </r>
    <r>
      <rPr>
        <sz val="8"/>
        <color rgb="FF000000"/>
        <rFont val="Arial"/>
        <family val="2"/>
      </rPr>
      <t xml:space="preserve"> </t>
    </r>
    <r>
      <rPr>
        <b/>
        <sz val="8"/>
        <color rgb="FF000000"/>
        <rFont val="Arial"/>
        <family val="2"/>
      </rPr>
      <t>500gramas</t>
    </r>
    <r>
      <rPr>
        <sz val="8"/>
        <color rgb="FF000000"/>
        <rFont val="Arial"/>
        <family val="2"/>
      </rPr>
      <t>. A embalagem deve conter: data de validade, identificação da marca, número do lote, procedência, composição. O produto deverá apresentar validade mínima de 06 (seis) meses a partir da data de entrega na unidade requisitante.</t>
    </r>
  </si>
  <si>
    <r>
      <t>Farinha de Trigo enriquecida com ferro e ácido fólico, sal, açúcar e fermento biológico. CONTÉM GLÚTEN</t>
    </r>
    <r>
      <rPr>
        <b/>
        <sz val="8"/>
        <color theme="1"/>
        <rFont val="Arial"/>
        <family val="2"/>
      </rPr>
      <t>. Pacote com</t>
    </r>
    <r>
      <rPr>
        <sz val="8"/>
        <color theme="1"/>
        <rFont val="Arial"/>
        <family val="2"/>
      </rPr>
      <t xml:space="preserve"> </t>
    </r>
    <r>
      <rPr>
        <b/>
        <sz val="8"/>
        <color theme="1"/>
        <rFont val="Arial"/>
        <family val="2"/>
      </rPr>
      <t>500 gramas</t>
    </r>
    <r>
      <rPr>
        <sz val="8"/>
        <color theme="1"/>
        <rFont val="Arial"/>
        <family val="2"/>
      </rPr>
      <t>.</t>
    </r>
  </si>
  <si>
    <r>
      <t xml:space="preserve">Farinha de Trigo enriquecida com ferro e ácido fólico. Tipo Especial. Obtido de grãos de trigo sãos, limpos e isentos de matéria terrosa parasita.  Não Podendo estar úmida, fermentada ou rançosa, devendo obedecer à legislação vigente, </t>
    </r>
    <r>
      <rPr>
        <b/>
        <sz val="8"/>
        <color theme="1"/>
        <rFont val="Arial"/>
        <family val="2"/>
      </rPr>
      <t>embalada em</t>
    </r>
    <r>
      <rPr>
        <sz val="8"/>
        <color theme="1"/>
        <rFont val="Arial"/>
        <family val="2"/>
      </rPr>
      <t xml:space="preserve"> </t>
    </r>
    <r>
      <rPr>
        <b/>
        <sz val="8"/>
        <color theme="1"/>
        <rFont val="Arial"/>
        <family val="2"/>
      </rPr>
      <t>pacotes de 1kg</t>
    </r>
    <r>
      <rPr>
        <sz val="8"/>
        <color theme="1"/>
        <rFont val="Arial"/>
        <family val="2"/>
      </rPr>
      <t>. Validade mínima de 12 meses e fabricação de até 90 dias da entrega.</t>
    </r>
  </si>
  <si>
    <r>
      <t xml:space="preserve">Farinha Pré-Mistura para pão francês, </t>
    </r>
    <r>
      <rPr>
        <b/>
        <sz val="8"/>
        <color theme="1"/>
        <rFont val="Arial"/>
        <family val="2"/>
      </rPr>
      <t>em</t>
    </r>
    <r>
      <rPr>
        <sz val="8"/>
        <color theme="1"/>
        <rFont val="Arial"/>
        <family val="2"/>
      </rPr>
      <t xml:space="preserve"> </t>
    </r>
    <r>
      <rPr>
        <b/>
        <sz val="8"/>
        <color theme="1"/>
        <rFont val="Arial"/>
        <family val="2"/>
      </rPr>
      <t>sacas de 25 Kg</t>
    </r>
    <r>
      <rPr>
        <sz val="8"/>
        <color theme="1"/>
        <rFont val="Arial"/>
        <family val="2"/>
      </rPr>
      <t>, com validade de no mínimo de 90 dias à partir da data de entrega.</t>
    </r>
  </si>
  <si>
    <r>
      <t xml:space="preserve">Feijão tipo carioquinha de primeira qualidade, não deve conter perfurações (carunchos e outros insetos); não devem estar esbranquiçados (mofo), murchos e sem brilho brotando; não devem apresentar cheiro estranho (inseticida). </t>
    </r>
    <r>
      <rPr>
        <b/>
        <sz val="8"/>
        <color theme="1"/>
        <rFont val="Arial"/>
        <family val="2"/>
      </rPr>
      <t>Embalado em pacote plástico, atóxico, de</t>
    </r>
    <r>
      <rPr>
        <sz val="8"/>
        <color theme="1"/>
        <rFont val="Arial"/>
        <family val="2"/>
      </rPr>
      <t xml:space="preserve"> </t>
    </r>
    <r>
      <rPr>
        <b/>
        <sz val="8"/>
        <color theme="1"/>
        <rFont val="Arial"/>
        <family val="2"/>
      </rPr>
      <t>1 kg</t>
    </r>
    <r>
      <rPr>
        <sz val="8"/>
        <color theme="1"/>
        <rFont val="Arial"/>
        <family val="2"/>
      </rPr>
      <t>. O produto deverá apresentar validade mínima de 06 (seis) meses a partir da data de entrega na unidade requisitante.</t>
    </r>
  </si>
  <si>
    <r>
      <t xml:space="preserve">Feijão, tipo preto, de primeira qualidade, não deve conter perfurações (carunchos e outros insetos); não devem estar esbranquiçados (mofo), murchos e sem brilho brotando; não devem apresentar cheiro estranho (inseticida). </t>
    </r>
    <r>
      <rPr>
        <b/>
        <sz val="8"/>
        <color theme="1"/>
        <rFont val="Arial"/>
        <family val="2"/>
      </rPr>
      <t>Embalado em pacote plástico, atóxico, de 1 kg.</t>
    </r>
    <r>
      <rPr>
        <sz val="8"/>
        <color theme="1"/>
        <rFont val="Arial"/>
        <family val="2"/>
      </rPr>
      <t xml:space="preserve"> O produto deverá apresentar validade mínima de 06 (seis) meses a partir da data de entrega na unidade requisitante.</t>
    </r>
  </si>
  <si>
    <r>
      <t>Fermento biológico fresco</t>
    </r>
    <r>
      <rPr>
        <sz val="8"/>
        <color theme="1"/>
        <rFont val="Arial"/>
        <family val="2"/>
      </rPr>
      <t xml:space="preserve"> </t>
    </r>
    <r>
      <rPr>
        <b/>
        <sz val="8"/>
        <color theme="1"/>
        <rFont val="Arial"/>
        <family val="2"/>
      </rPr>
      <t>500g</t>
    </r>
    <r>
      <rPr>
        <sz val="8"/>
        <color theme="1"/>
        <rFont val="Arial"/>
        <family val="2"/>
      </rPr>
      <t>, com alto poder fermentativo que proporciona um rápido crescimento da massa, dando mais sabor e aroma aos pães, deixando-os fofinhos, macios e uniformes. Ideal para o preparo de pães, pizzas e massas salgadas e doces.</t>
    </r>
  </si>
  <si>
    <r>
      <t xml:space="preserve">Fermento Biológico Seco, instantâneo, (Saccharomyces cerevisiae meyen) emulsificante monoestearato de sorbitana, validade de no mínimo 12 meses. </t>
    </r>
    <r>
      <rPr>
        <b/>
        <sz val="8"/>
        <color theme="1"/>
        <rFont val="Arial"/>
        <family val="2"/>
      </rPr>
      <t>Peso de 10g</t>
    </r>
    <r>
      <rPr>
        <sz val="8"/>
        <color theme="1"/>
        <rFont val="Arial"/>
        <family val="2"/>
      </rPr>
      <t>. Contém glúten</t>
    </r>
    <r>
      <rPr>
        <sz val="8"/>
        <color rgb="FF1C1C1C"/>
        <rFont val="Arial"/>
        <family val="2"/>
      </rPr>
      <t xml:space="preserve">. </t>
    </r>
  </si>
  <si>
    <r>
      <t xml:space="preserve">Fermento químico, em pó, isento de sujidades, parasitas, larvas ou quaisquer materiais estranhos, </t>
    </r>
    <r>
      <rPr>
        <b/>
        <sz val="8"/>
        <color theme="1"/>
        <rFont val="Arial"/>
        <family val="2"/>
      </rPr>
      <t>embalagem de 100g</t>
    </r>
    <r>
      <rPr>
        <sz val="8"/>
        <color theme="1"/>
        <rFont val="Arial"/>
        <family val="2"/>
      </rPr>
      <t>, atóxico. A embalagem deve conter: data de validade, identificação da marca, número do lote, procedência, composição. O produto deverá apresentar validade mínima de 12 (doze) meses a partir da data de entrega na unidade requisitante.</t>
    </r>
  </si>
  <si>
    <r>
      <t xml:space="preserve">Corte de frango tipo sassami, desossado firme e congelado, ausência de partículas gelo, não amolecida e nem pegajosa e sem gordura aparente. Cor amarelo rosado, sem escurecimento e manchas esverdeadas. Ausência de odor desagradável. Será solicitado que sejam entregues tanto na fase de amostras como na entrega em grandes quantidades produtos congelados com aspecto duro como pedra, haja vista que as carnes devem ser adquiridas sob congelamento.Pacotes devem ser acondicionados em embalagem primaria plástico transparente, selada, resistente, não violada e atóxica; embalagem secundária de papelão reforçada, lacrada, resistente ao transporte e armazenamento adequado, garantindo a integridade do produto. Contendo externamente os dados de identificação e procedência, data de fabricação, número do lote, data de validade, informação nutricional, peso liquido, número de registro no órgão competente podendo ser MAPA e AGRO ou SIM com carimbo de inspeção do órgão regulador, sendo eles SIF, SIE ou SIM e validade mínima de 10 meses a partir da data de entrega. </t>
    </r>
    <r>
      <rPr>
        <b/>
        <sz val="8"/>
        <color theme="1"/>
        <rFont val="Arial"/>
        <family val="2"/>
      </rPr>
      <t>Peso líquido de 1 kg.</t>
    </r>
  </si>
  <si>
    <r>
      <t xml:space="preserve">Filé de Tilápia de primeira qualidade, sem pele, sem couro espinhas ou escamas. In natura, congelado em </t>
    </r>
    <r>
      <rPr>
        <b/>
        <sz val="8"/>
        <color theme="1"/>
        <rFont val="Arial"/>
        <family val="2"/>
      </rPr>
      <t>pacotes de 800gr</t>
    </r>
    <r>
      <rPr>
        <sz val="8"/>
        <color theme="1"/>
        <rFont val="Arial"/>
        <family val="2"/>
      </rPr>
      <t xml:space="preserve"> com validade de 12 meses e temperatura de conservação de no mínimo menos com pacotes acomodados em caixas de papelão em perfeitas condições estruturais padronizadas e lacradas. O produto deverá ser isento de substancias estranhas que sejam impróprias ao consumo e que alterem suas características naturais.                                                                                                                         Os pacotes deverão ser rotulados conforme legislação vigente, contendo a data de processamento e validade, o número de registro no órgão competente e os valores nutricionais. Apresentar ficha técnica assinada pelo responsável técnico da empresa. O produto deverá ser entregue congelado sob refrigeração, diretamente nas unidades escolares de acordo com o requerimento da secretaria de educação e nas datas agendadas.</t>
    </r>
  </si>
  <si>
    <r>
      <t xml:space="preserve">Louro em Folhas Secas, </t>
    </r>
    <r>
      <rPr>
        <b/>
        <sz val="8"/>
        <color theme="1"/>
        <rFont val="Arial"/>
        <family val="2"/>
      </rPr>
      <t>embalagem contendo 500g</t>
    </r>
    <r>
      <rPr>
        <sz val="8"/>
        <color theme="1"/>
        <rFont val="Arial"/>
        <family val="2"/>
      </rPr>
      <t>, com identificação do produto e prazo de validade. O produto deverá apresentar validade mínima de 06 (seis) meses a partir da data de entrega na unidade requisitante.</t>
    </r>
  </si>
  <si>
    <r>
      <t xml:space="preserve">Frango em pedaços de coxa e sobrecoxa, sem adição de sal e/ou outros temperos. Deve apresentar-se livre de parasitas e de qualquer substância contaminante que possa alterá-la ou encobrir alguma alteração. O produto deverá estar em embalagem plástica, flexível, atóxica, resistente, transparentes em </t>
    </r>
    <r>
      <rPr>
        <b/>
        <sz val="8"/>
        <color theme="1"/>
        <rFont val="Arial"/>
        <family val="2"/>
      </rPr>
      <t>pacotes de 01 Kg</t>
    </r>
    <r>
      <rPr>
        <sz val="8"/>
        <color theme="1"/>
        <rFont val="Arial"/>
        <family val="2"/>
      </rPr>
      <t>, O produto deverá ser rotulado de acordo com a legislação vigente, de forma clara e indelével: nome e endereço do abatedouro, constando obrigatoriamente o registro no SIF; identificação completa do produto, data de fabricação, prazo de validade e prazo máximo de consumo</t>
    </r>
  </si>
  <si>
    <r>
      <t xml:space="preserve">Gelatina diversos sabores </t>
    </r>
    <r>
      <rPr>
        <sz val="8"/>
        <color rgb="FF000000"/>
        <rFont val="Arial"/>
        <family val="2"/>
      </rPr>
      <t>(morango, uva, abacaxi, framboesa)</t>
    </r>
    <r>
      <rPr>
        <sz val="8"/>
        <color theme="1"/>
        <rFont val="Arial"/>
        <family val="2"/>
      </rPr>
      <t xml:space="preserve">.  Fonte de vitaminas A, C, E e Ferro.  Em </t>
    </r>
    <r>
      <rPr>
        <b/>
        <sz val="8"/>
        <color theme="1"/>
        <rFont val="Arial"/>
        <family val="2"/>
      </rPr>
      <t>embalagem de 1 kg</t>
    </r>
    <r>
      <rPr>
        <sz val="8"/>
        <color theme="1"/>
        <rFont val="Arial"/>
        <family val="2"/>
      </rPr>
      <t xml:space="preserve"> de polietileno, opaca, atóxico, com data de fabricação. Validade mínima de 12 meses e fabricação de até 90 dias da entrega.</t>
    </r>
  </si>
  <si>
    <r>
      <t xml:space="preserve">Em barra, a base de goiaba, açúcar e outros aditivos permitidos pela legislação. </t>
    </r>
    <r>
      <rPr>
        <b/>
        <sz val="8"/>
        <color theme="1"/>
        <rFont val="Arial"/>
        <family val="2"/>
      </rPr>
      <t>Embalagem de</t>
    </r>
    <r>
      <rPr>
        <sz val="8"/>
        <color theme="1"/>
        <rFont val="Arial"/>
        <family val="2"/>
      </rPr>
      <t xml:space="preserve"> </t>
    </r>
    <r>
      <rPr>
        <b/>
        <sz val="8"/>
        <color theme="1"/>
        <rFont val="Arial"/>
        <family val="2"/>
      </rPr>
      <t>300g,</t>
    </r>
    <r>
      <rPr>
        <sz val="8"/>
        <color theme="1"/>
        <rFont val="Arial"/>
        <family val="2"/>
      </rPr>
      <t xml:space="preserve"> fechada e íntegra, com prazo de validade mínimo de 6 meses.</t>
    </r>
  </si>
  <si>
    <r>
      <t xml:space="preserve">Leite Condensado, tradicional, </t>
    </r>
    <r>
      <rPr>
        <b/>
        <sz val="8"/>
        <color theme="1"/>
        <rFont val="Arial"/>
        <family val="2"/>
      </rPr>
      <t>embalagem 395g</t>
    </r>
    <r>
      <rPr>
        <sz val="8"/>
        <color theme="1"/>
        <rFont val="Arial"/>
        <family val="2"/>
      </rPr>
      <t>, com identificação do produto e prazo de validade.</t>
    </r>
  </si>
  <si>
    <r>
      <t xml:space="preserve">Leite de Coco, tradicional, </t>
    </r>
    <r>
      <rPr>
        <b/>
        <sz val="8"/>
        <color theme="1"/>
        <rFont val="Arial"/>
        <family val="2"/>
      </rPr>
      <t>embalagem contendo</t>
    </r>
    <r>
      <rPr>
        <sz val="8"/>
        <color theme="1"/>
        <rFont val="Arial"/>
        <family val="2"/>
      </rPr>
      <t xml:space="preserve"> </t>
    </r>
    <r>
      <rPr>
        <b/>
        <sz val="8"/>
        <color theme="1"/>
        <rFont val="Arial"/>
        <family val="2"/>
      </rPr>
      <t>200 ml</t>
    </r>
    <r>
      <rPr>
        <sz val="8"/>
        <color theme="1"/>
        <rFont val="Arial"/>
        <family val="2"/>
      </rPr>
      <t>, com identificação do produto, data de fabricação, prazo de validade e número do lote. Ingredientes: leite de coco modificado, pasteurizado e homogeneizado, reduzido teor de gordura. Validade mínima de 12 meses e fabricação de até 90 dias da entrega.</t>
    </r>
  </si>
  <si>
    <r>
      <t xml:space="preserve">Leite de Soja, </t>
    </r>
    <r>
      <rPr>
        <b/>
        <sz val="8"/>
        <color theme="1"/>
        <rFont val="Arial"/>
        <family val="2"/>
      </rPr>
      <t>embalagem tetra Pack de 1 Litro</t>
    </r>
    <r>
      <rPr>
        <sz val="8"/>
        <color theme="1"/>
        <rFont val="Arial"/>
        <family val="2"/>
      </rPr>
      <t>, livre de lactose, fonte de cálcio, baixo teor de gorduras. Composto de vitaminas A, B2, B6, B12, C, D, E, zinco e ácido fólico. Validade mínima de 06 meses e fabricação de até 90 dias da entrega.</t>
    </r>
  </si>
  <si>
    <r>
      <t xml:space="preserve">Leite em pó integral instantâneo </t>
    </r>
    <r>
      <rPr>
        <b/>
        <sz val="8"/>
        <color theme="1"/>
        <rFont val="Arial"/>
        <family val="2"/>
      </rPr>
      <t>embalagem com 400g</t>
    </r>
    <r>
      <rPr>
        <sz val="8"/>
        <color theme="1"/>
        <rFont val="Arial"/>
        <family val="2"/>
      </rPr>
      <t>, devendo conter descrição do produto, informações nutricionais, data de fabricação, prazo de validade, número do lote, registro no Ministério da Agricultura e carimbo de inspeção do SIF. Ingredientes: Leite integral, fonte de vitaminas (C, A e D), ferro, zinco e cálcio. Não contém glúten e não contém adição de açucares. Validade mínima de 12 meses e fabricação de até 90 dias da entrega.</t>
    </r>
  </si>
  <si>
    <r>
      <t xml:space="preserve">Leite líquido, integral, pasteurizado, tipo longa vida, UHT </t>
    </r>
    <r>
      <rPr>
        <sz val="8"/>
        <color rgb="FF222222"/>
        <rFont val="Arial"/>
        <family val="2"/>
      </rPr>
      <t xml:space="preserve">(Ultra High Temperature) é obtido pelo processo de Temperatura Ultra Alta de Pasteurização. O leite é homogeneizado e submetido a uma temperatura de 130 a 150º, entre 2 e 4 segundos, e imediatamente resfriado a uma temperatura inferior a 32ºC, </t>
    </r>
    <r>
      <rPr>
        <b/>
        <sz val="8"/>
        <color theme="1"/>
        <rFont val="Arial"/>
        <family val="2"/>
      </rPr>
      <t>embalagem individual tetra Pack com tampa, contendo 01 (um) litro</t>
    </r>
    <r>
      <rPr>
        <sz val="8"/>
        <color theme="1"/>
        <rFont val="Arial"/>
        <family val="2"/>
      </rPr>
      <t>, com identificação do produto, data de fabricação, prazo de validade, número do lote e registro no Ministério da Agricultura e carimbo de inspeção no SIF. Composição: leite de vaca, estabilizante e citrato de sódio. O produto deverá apresentar validade mínima de 06 (seis) meses a partir da data de entrega na unidade requisitante.</t>
    </r>
  </si>
  <si>
    <r>
      <t xml:space="preserve">LINGUIÇA (MISTA); congelada, de primeira qualidade, sem pimenta, preparada com carne mista, com no máximo 10% de gordura, com odor, sabor e cor característico, com aspecto normal, firme, sem partes duras e nervaturas, sem umidade, não pegajosa, isenta de sujidades, parasitas e larvas. </t>
    </r>
    <r>
      <rPr>
        <b/>
        <sz val="8"/>
        <color theme="1"/>
        <rFont val="Arial"/>
        <family val="2"/>
      </rPr>
      <t>Embalada a vácuo, em embalagem apropriada de 5 kg</t>
    </r>
    <r>
      <rPr>
        <sz val="8"/>
        <color theme="1"/>
        <rFont val="Arial"/>
        <family val="2"/>
      </rPr>
      <t>. O produto deverá apresentar validade mínima de 06 (seis) meses a partir da data de entrega na unidade requisitante</t>
    </r>
  </si>
  <si>
    <r>
      <t xml:space="preserve">Macarrão tipo espaguete, com ovos, </t>
    </r>
    <r>
      <rPr>
        <b/>
        <sz val="8"/>
        <color theme="1"/>
        <rFont val="Arial"/>
        <family val="2"/>
      </rPr>
      <t>embalagem contendo 500g</t>
    </r>
    <r>
      <rPr>
        <sz val="8"/>
        <color theme="1"/>
        <rFont val="Arial"/>
        <family val="2"/>
      </rPr>
      <t>, com identificação do produto, rótulo com ingredientes, valor nutricional, peso, fabricante, data de fabricação e validade. Validade mínima de 12 meses e fabricação de até 90 dias da entrega.</t>
    </r>
  </si>
  <si>
    <r>
      <t xml:space="preserve">Macarrão tipo parafuso, com ovos, vitaminado, composto de matéria-prima de primeira qualidade, sãs e limpos, isentas de material terroso, parasitas. </t>
    </r>
    <r>
      <rPr>
        <b/>
        <sz val="8"/>
        <color theme="1"/>
        <rFont val="Arial"/>
        <family val="2"/>
      </rPr>
      <t>Embalado em pacotes com 500g</t>
    </r>
    <r>
      <rPr>
        <sz val="8"/>
        <color theme="1"/>
        <rFont val="Arial"/>
        <family val="2"/>
      </rPr>
      <t>.  Validade mínima de 12 meses e fabricação de até 90 dias da entrega.</t>
    </r>
  </si>
  <si>
    <r>
      <t xml:space="preserve">Massa seca com ovos, acondicionado em </t>
    </r>
    <r>
      <rPr>
        <b/>
        <sz val="8"/>
        <color rgb="FF000000"/>
        <rFont val="Arial"/>
        <family val="2"/>
      </rPr>
      <t>embalagem transparente intacta de 500g,</t>
    </r>
    <r>
      <rPr>
        <sz val="8"/>
        <color rgb="FF000000"/>
        <rFont val="Arial"/>
        <family val="2"/>
      </rPr>
      <t xml:space="preserve"> a embalagem deverá conter externamente os dados de identificação, procedência, informações nutricionais, número de lote, data de fabricação, data de validade e condições de armazenagem. Validade mínima de 12 meses e fabricação de até 90 dias da entrega.</t>
    </r>
  </si>
  <si>
    <r>
      <t xml:space="preserve">Margarina cremosa em potes </t>
    </r>
    <r>
      <rPr>
        <b/>
        <sz val="8"/>
        <color theme="1"/>
        <rFont val="Arial"/>
        <family val="2"/>
      </rPr>
      <t>plásticos de 500g</t>
    </r>
    <r>
      <rPr>
        <sz val="8"/>
        <color theme="1"/>
        <rFont val="Arial"/>
        <family val="2"/>
      </rPr>
      <t xml:space="preserve"> com sal. Produto que se apresenta sob forma fluída contendo obrigatoriamente os ingredientes leite, seus constituintes, sem gordura trans, óleos e/ou gorduras comestíveis, sal e água, deverá conter no mínimo 80% de lipídios.  Produzida a partir da interesterificação dos ácidos graxos, recebendo assim, comercialmente, a designação "livre de gordura trans. Deve conter vitaminas e outras substâncias permitidas, desde que estejam no rótulo. Margarina fabricada a partir de matérias primas selecionadas, livre de matéria terrosa, parasitas, larvas e detritos animais e vegetais. Rotulagem Nutricional Obrigatória. </t>
    </r>
    <r>
      <rPr>
        <b/>
        <sz val="8"/>
        <color theme="1"/>
        <rFont val="Arial"/>
        <family val="2"/>
      </rPr>
      <t>Embalagem de plástico, atóxico, individual com 500 g. Validade: No mínimo 6 (seis) meses a partir da data de entrega.</t>
    </r>
  </si>
  <si>
    <r>
      <t xml:space="preserve">Milho verde em conserva, </t>
    </r>
    <r>
      <rPr>
        <b/>
        <sz val="8"/>
        <color theme="1"/>
        <rFont val="Arial"/>
        <family val="2"/>
      </rPr>
      <t>enlatado, com peso de 2kg</t>
    </r>
    <r>
      <rPr>
        <sz val="8"/>
        <color theme="1"/>
        <rFont val="Arial"/>
        <family val="2"/>
      </rPr>
      <t>.  Sem sinais de alterações (estufamentos, corrosões internas, amassamentos, vazamentos). A lata deverá conter externamente os dados de identificação e procedência, informação nutricional, número do lote, data de validade, quantidade do produto e número do registro. Validade mínima de 12 meses e fabricação de até 90 dias da entrega.</t>
    </r>
  </si>
  <si>
    <r>
      <t xml:space="preserve">Milho verde: em embalagem tetra pack, com peso líquido drenado de aproximadamente </t>
    </r>
    <r>
      <rPr>
        <b/>
        <sz val="8"/>
        <color theme="1"/>
        <rFont val="Arial"/>
        <family val="2"/>
      </rPr>
      <t>200gr</t>
    </r>
    <r>
      <rPr>
        <sz val="8"/>
        <color theme="1"/>
        <rFont val="Arial"/>
        <family val="2"/>
      </rPr>
      <t>.  Sem sinais de alterações (estufamentos, corrosões internas, amassamentos, vazamentos). A embalagem deverá conter externamente os dados de identificação e procedência, informação nutricional, número do lote, data de validade, quantidade do produto e número do registro. Validade mínima de 12 meses e fabricação de até 90 dias da entrega.</t>
    </r>
  </si>
  <si>
    <r>
      <t xml:space="preserve">Óleo de soja refinado.  </t>
    </r>
    <r>
      <rPr>
        <b/>
        <sz val="8"/>
        <color theme="1"/>
        <rFont val="Arial"/>
        <family val="2"/>
      </rPr>
      <t>Embalagem com 900 ml</t>
    </r>
    <r>
      <rPr>
        <sz val="8"/>
        <color theme="1"/>
        <rFont val="Arial"/>
        <family val="2"/>
      </rPr>
      <t>, limpas, não amassadas, resistentes, que garantam a integridade do produto até o momento do consumo. A embalagem deverá conter externamente os dados de identificação e procedência, informação nutricional, número do lote, data de validade, quantidade do produto e número do registro. O produto deverá apresentar validade mínima de 6 meses a partir da data de entrega na unidade requisitante.</t>
    </r>
  </si>
  <si>
    <r>
      <t xml:space="preserve">Orégano, constituído por folhas de espécimes vegetais genuínos, sãs, limpas e secas, aspecto folha ovalada seca, cor verde pardacenta, cheiro e sabor próprio. </t>
    </r>
    <r>
      <rPr>
        <b/>
        <sz val="8"/>
        <color theme="1"/>
        <rFont val="Arial"/>
        <family val="2"/>
      </rPr>
      <t>Embalagem plástica, transparente, atóxica</t>
    </r>
    <r>
      <rPr>
        <sz val="8"/>
        <color theme="1"/>
        <rFont val="Arial"/>
        <family val="2"/>
      </rPr>
      <t xml:space="preserve"> </t>
    </r>
    <r>
      <rPr>
        <b/>
        <sz val="8"/>
        <color theme="1"/>
        <rFont val="Arial"/>
        <family val="2"/>
      </rPr>
      <t>de 500g</t>
    </r>
    <r>
      <rPr>
        <sz val="8"/>
        <color theme="1"/>
        <rFont val="Arial"/>
        <family val="2"/>
      </rPr>
      <t>. O produto deverá apresentar validade mínima de 6 meses a partir da data de entrega na unidade requisitante.</t>
    </r>
  </si>
  <si>
    <r>
      <t xml:space="preserve">Ovos de galinha de cor branca, médio, frescos, casca firme e homogênea, liso, limpo sem rachaduras. Validade mínima de 15 dias. </t>
    </r>
    <r>
      <rPr>
        <b/>
        <sz val="8"/>
        <color rgb="FF000000"/>
        <rFont val="Arial"/>
        <family val="2"/>
      </rPr>
      <t>Embalagem plástica com 30 (trinta) unidades.</t>
    </r>
  </si>
  <si>
    <r>
      <t xml:space="preserve">Massa leve, farinha de trigo/fermento/sal/açúcar, gordura tipo vegetal e água, com casca, enriquecido com vitaminas, ferro e cálcio fatiado, cortado em fatias. Será rejeitado o pão queimado ou mal cozido, com odor e sabor desagradável, presença de fungos. Isento de parasita, sujidades, larvas e material estranho. Acondicionado em embalagem de polietileno resistente e atóxico contendo 20 unidades cada, porção de 50g. Contendo na embalagem a identificação do produto, marca do fabricante, prazo de validade, data de embalagem, peso líquido. Validade mínima de 05 (cinco) dias a contar no ato da entrega. Unidade utilizada: </t>
    </r>
    <r>
      <rPr>
        <b/>
        <sz val="8"/>
        <color theme="1"/>
        <rFont val="Arial"/>
        <family val="2"/>
      </rPr>
      <t>pacote de 500 g</t>
    </r>
  </si>
  <si>
    <r>
      <t>Grãos de milho que apresentam ausência parcial ou total do gérmen, em função do processo de escarificação mecânica ou manual</t>
    </r>
    <r>
      <rPr>
        <b/>
        <sz val="8"/>
        <color theme="1"/>
        <rFont val="Arial"/>
        <family val="2"/>
      </rPr>
      <t>. Embalagem integra de 500g</t>
    </r>
    <r>
      <rPr>
        <sz val="8"/>
        <color theme="1"/>
        <rFont val="Arial"/>
        <family val="2"/>
      </rPr>
      <t>, na embalagem deverá constar data da fabricação data de validade e número do lote do produto. Validade mínima de 6 meses na data da entrega.</t>
    </r>
  </si>
  <si>
    <r>
      <t xml:space="preserve">Sal Refinado, iodado, para consumo doméstico, </t>
    </r>
    <r>
      <rPr>
        <b/>
        <sz val="8"/>
        <color theme="1"/>
        <rFont val="Arial"/>
        <family val="2"/>
      </rPr>
      <t>pacote contendo 01 kg</t>
    </r>
    <r>
      <rPr>
        <sz val="8"/>
        <color theme="1"/>
        <rFont val="Arial"/>
        <family val="2"/>
      </rPr>
      <t>, com identificação do produto e prazo de validade, rótulo com ingredientes, valor nutricional, peso, fabricante, data de fabricação. Validade mínima de 12 meses e fabricação de até 90 dias da entrega.</t>
    </r>
  </si>
  <si>
    <r>
      <t xml:space="preserve">Salsicha Tipo Hot Dog </t>
    </r>
    <r>
      <rPr>
        <b/>
        <sz val="8"/>
        <color theme="1"/>
        <rFont val="Arial"/>
        <family val="2"/>
      </rPr>
      <t>pacote de 3kg</t>
    </r>
    <r>
      <rPr>
        <sz val="8"/>
        <color theme="1"/>
        <rFont val="Arial"/>
        <family val="2"/>
      </rPr>
      <t xml:space="preserve"> bovino/suíno com no Máximo 2% de amido, aspecto próprio, não amolecido e nem pegajosa, cor própria sem manchas esverdeada, cheiro e sabor próprio, com ausência de sujidades, parasitos e larvas, com adição de água no Máximo de 10. Validade mínima de 6 meses na data da entrega.</t>
    </r>
  </si>
  <si>
    <r>
      <t xml:space="preserve">Salsinha, </t>
    </r>
    <r>
      <rPr>
        <b/>
        <sz val="8"/>
        <color theme="1"/>
        <rFont val="Arial"/>
        <family val="2"/>
      </rPr>
      <t>em maço de</t>
    </r>
    <r>
      <rPr>
        <sz val="8"/>
        <color theme="1"/>
        <rFont val="Arial"/>
        <family val="2"/>
      </rPr>
      <t xml:space="preserve"> </t>
    </r>
    <r>
      <rPr>
        <b/>
        <sz val="8"/>
        <color theme="1"/>
        <rFont val="Arial"/>
        <family val="2"/>
      </rPr>
      <t>500g,</t>
    </r>
    <r>
      <rPr>
        <sz val="8"/>
        <color theme="1"/>
        <rFont val="Arial"/>
        <family val="2"/>
      </rPr>
      <t xml:space="preserve"> de primeira qualidade, in natura, tamanho e coloração uniforme, polpa firme, livre de sujidades, parasitas, larvas, mofos e resíduos de fertilizantes. Deverá estar em perfeito estado para consumo, maduro, sem defeitos graves como podridão, amassado, murcho, deformado, descolorado, queimado do sol ou por refrigeração, com manchas ou rachaduras, injúrias por pragas ou doenças. O produto deve ser acondicionado em embalagem apropriada.</t>
    </r>
  </si>
  <si>
    <r>
      <t xml:space="preserve">Sardinhas em óleo comestível, preparada com pescado fresco, limpo, eviscerado, cozido, imersa em óleo comestível. Ingredientes: sardinhas, água de constituição (ao próprio suco), óleo comestível e sal. Embalada em lata com revestimento interno apropriado, vedada, isento de ferrugens, mofos, estufada, amassada ou com substâncias nocivas, </t>
    </r>
    <r>
      <rPr>
        <b/>
        <sz val="8"/>
        <color theme="1"/>
        <rFont val="Arial"/>
        <family val="2"/>
      </rPr>
      <t>com peso líquido de</t>
    </r>
    <r>
      <rPr>
        <sz val="8"/>
        <color theme="1"/>
        <rFont val="Arial"/>
        <family val="2"/>
      </rPr>
      <t xml:space="preserve"> </t>
    </r>
    <r>
      <rPr>
        <b/>
        <sz val="8"/>
        <color theme="1"/>
        <rFont val="Arial"/>
        <family val="2"/>
      </rPr>
      <t>125g</t>
    </r>
    <r>
      <rPr>
        <sz val="8"/>
        <color theme="1"/>
        <rFont val="Arial"/>
        <family val="2"/>
      </rPr>
      <t>. Na embalagem deve conter as seguintes informações: identificação da empresa, peso, data de validade, carimbo de inspeção estadual ou federal. Validade mínima de 6 meses na data da entrega.</t>
    </r>
  </si>
  <si>
    <r>
      <t xml:space="preserve">Suco concentrado, sabor caju - Preparado líquido para refresco, aroma natural da fruta, suco concentrado da fruta, acidulante ácido cítrico, sem conservantes, com aspecto, cor, cheiro e sabor próprio, isento de parasitas, sujidades e larvas. Diluição: para cada parte de suco a adição de água fica a critério do usuário. </t>
    </r>
    <r>
      <rPr>
        <b/>
        <sz val="8"/>
        <color theme="1"/>
        <rFont val="Arial"/>
        <family val="2"/>
      </rPr>
      <t>Envasado em garrafas de 500 ml</t>
    </r>
    <r>
      <rPr>
        <sz val="8"/>
        <color theme="1"/>
        <rFont val="Arial"/>
        <family val="2"/>
      </rPr>
      <t>, plásticas e atóxicas, com conservação fora de refrigeração. Validade mínima de 6 meses na data da entrega.</t>
    </r>
  </si>
  <si>
    <r>
      <t>Suco concentrado, sabor goiaba - Preparado líquido para refresco, aroma natural da fruta, suco concentrado da fruta, acidulante ácido cítrico, sem conservantes, com aspecto, cor, cheiro e sabor próprio, isento de parasitas, sujidades e larvas. Diluição: para cada parte de suco a adição de água fica a critério do usuário</t>
    </r>
    <r>
      <rPr>
        <b/>
        <sz val="8"/>
        <color theme="1"/>
        <rFont val="Arial"/>
        <family val="2"/>
      </rPr>
      <t>.  Envasado em garrafas de</t>
    </r>
    <r>
      <rPr>
        <sz val="8"/>
        <color theme="1"/>
        <rFont val="Arial"/>
        <family val="2"/>
      </rPr>
      <t xml:space="preserve"> </t>
    </r>
    <r>
      <rPr>
        <b/>
        <sz val="8"/>
        <color theme="1"/>
        <rFont val="Arial"/>
        <family val="2"/>
      </rPr>
      <t>500 ml</t>
    </r>
    <r>
      <rPr>
        <sz val="8"/>
        <color theme="1"/>
        <rFont val="Arial"/>
        <family val="2"/>
      </rPr>
      <t>, plásticas e atóxicas, com conservação fora de refrigeração. Validade mínima de 6 meses na data da entrega.</t>
    </r>
  </si>
  <si>
    <r>
      <t>Suco concentrado, sabor uva - Preparado líquido para refresco, aroma natural da fruta, suco concentrado da fruta, acidulante ácido cítrico, sem conservantes, com aspecto, cor, cheiro e sabor próprio, isento de parasitas, sujidades e larvas. Diluição: para cada parte de suco a adição de água fica a critério do usuário</t>
    </r>
    <r>
      <rPr>
        <b/>
        <sz val="8"/>
        <color theme="1"/>
        <rFont val="Arial"/>
        <family val="2"/>
      </rPr>
      <t>. Envasado em garrafas de 500 ml</t>
    </r>
    <r>
      <rPr>
        <sz val="8"/>
        <color theme="1"/>
        <rFont val="Arial"/>
        <family val="2"/>
      </rPr>
      <t>, plásticas e atóxicas, com conservação fora de refrigeração. Validade mínima de 6 meses na data da entrega.</t>
    </r>
  </si>
  <si>
    <r>
      <t xml:space="preserve">Vinagre de maçã. Ingredientes: Fermentado acético de maçã, água e conservante INS224. Acidez. 4,0%. Sem glúten. </t>
    </r>
    <r>
      <rPr>
        <b/>
        <sz val="8"/>
        <color theme="1"/>
        <rFont val="Arial"/>
        <family val="2"/>
      </rPr>
      <t>Embalagem 750 ml,</t>
    </r>
    <r>
      <rPr>
        <sz val="8"/>
        <color theme="1"/>
        <rFont val="Arial"/>
        <family val="2"/>
      </rPr>
      <t xml:space="preserve"> com identificação do produto e prazo de validade.</t>
    </r>
  </si>
  <si>
    <r>
      <t>PNEU 175/70 R13 -</t>
    </r>
    <r>
      <rPr>
        <sz val="9"/>
        <color rgb="FF000000"/>
        <rFont val="Arial"/>
        <family val="2"/>
      </rPr>
      <t xml:space="preserve"> </t>
    </r>
    <r>
      <rPr>
        <sz val="9"/>
        <color theme="1"/>
        <rFont val="Arial"/>
        <family val="2"/>
      </rPr>
      <t>Pneu novo, não remoldado nem recauchutado primeira linha. Os pneus deverão apresentar a garantia de fábrica da validade dos pneus</t>
    </r>
  </si>
  <si>
    <r>
      <t>PNEU 175/70 R14 -</t>
    </r>
    <r>
      <rPr>
        <sz val="9"/>
        <color theme="1"/>
        <rFont val="Arial"/>
        <family val="2"/>
      </rPr>
      <t xml:space="preserve"> Pneu novo, não remoldado nem recauchutado primeira linha. Os pneus deverão apresentar a garantia de fábrica da validade dos pneus</t>
    </r>
  </si>
  <si>
    <r>
      <t>PNEU 185/70 R14</t>
    </r>
    <r>
      <rPr>
        <sz val="9"/>
        <color theme="1"/>
        <rFont val="Arial"/>
        <family val="2"/>
      </rPr>
      <t xml:space="preserve"> - Pneu novo, não remoldado nem recauchutado primeira linha. Os pneus deverão apresentar a garantia de fábrica da validade dos pneus</t>
    </r>
  </si>
  <si>
    <r>
      <t>PNEU 205/70 R15</t>
    </r>
    <r>
      <rPr>
        <sz val="9"/>
        <color theme="1"/>
        <rFont val="Arial"/>
        <family val="2"/>
      </rPr>
      <t xml:space="preserve"> - Pneu novo, não remoldado nem recauchutado primeira linha. Os pneus deverão apresentar a garantia de fábrica da validade dos pneus</t>
    </r>
  </si>
  <si>
    <r>
      <t>PNEU ARO 14 175/65 R</t>
    </r>
    <r>
      <rPr>
        <sz val="9"/>
        <color theme="1"/>
        <rFont val="Arial"/>
        <family val="2"/>
      </rPr>
      <t xml:space="preserve"> - Pneu novo, não remoldado nem recauchutado primeira linha. Os pneus deverão apresentar a garantia de fábrica da validade dos pneus</t>
    </r>
  </si>
  <si>
    <r>
      <t>PNEU 225/75 R16 C</t>
    </r>
    <r>
      <rPr>
        <sz val="9"/>
        <color theme="1"/>
        <rFont val="Arial"/>
        <family val="2"/>
      </rPr>
      <t xml:space="preserve"> - Pneu novo, não remoldado nem recauchutado primeira linha. Os pneus deverão apresentar a garantia de fábrica da validade dos pneus</t>
    </r>
  </si>
  <si>
    <r>
      <t>PNEU 165/65 R14</t>
    </r>
    <r>
      <rPr>
        <sz val="9"/>
        <color theme="1"/>
        <rFont val="Arial"/>
        <family val="2"/>
      </rPr>
      <t xml:space="preserve"> - Pneu novo, não remoldado nem recauchutado primeira linha. Os pneus deverão apresentar a garantia de fábrica da validade dos pneus</t>
    </r>
  </si>
  <si>
    <r>
      <t>PNEU 165/70 R13</t>
    </r>
    <r>
      <rPr>
        <sz val="9"/>
        <color theme="1"/>
        <rFont val="Arial"/>
        <family val="2"/>
      </rPr>
      <t xml:space="preserve"> -  Pneu novo, não remoldado nem recauchutado primeira linha. Os pneus deverão apresentar a garantia de fábrica da validade dos pneus</t>
    </r>
  </si>
  <si>
    <r>
      <t>PNEU 165/70 R14</t>
    </r>
    <r>
      <rPr>
        <sz val="9"/>
        <color theme="1"/>
        <rFont val="Arial"/>
        <family val="2"/>
      </rPr>
      <t xml:space="preserve"> - Pneu novo, não remoldado nem recauchutado primeira linha. Os pneus deverão apresentar a garantia de fábrica da validade dos pneus</t>
    </r>
  </si>
  <si>
    <r>
      <t>PNEU 185/65 R14</t>
    </r>
    <r>
      <rPr>
        <sz val="9"/>
        <color theme="1"/>
        <rFont val="Arial"/>
        <family val="2"/>
      </rPr>
      <t xml:space="preserve"> - Pneu novo, não remoldado nem recauchutado primeira linha. Os pneus deverão apresentar a garantia de fábrica da validade dos pneus</t>
    </r>
  </si>
  <si>
    <r>
      <t>PNEU 195/65 R15</t>
    </r>
    <r>
      <rPr>
        <sz val="9"/>
        <color theme="1"/>
        <rFont val="Arial"/>
        <family val="2"/>
      </rPr>
      <t xml:space="preserve"> - Pneu novo, não remoldado nem recauchutado primeira linha. Os pneus deverão apresentar a garantia de fábrica da validade dos pneus</t>
    </r>
  </si>
  <si>
    <r>
      <t>PNEU 195/70 R15</t>
    </r>
    <r>
      <rPr>
        <sz val="9"/>
        <color theme="1"/>
        <rFont val="Arial"/>
        <family val="2"/>
      </rPr>
      <t xml:space="preserve"> - Pneu novo, não remoldado nem recauchutado primeira linha. Os pneus deverão apresentar a garantia de fábrica da validade dos pneus</t>
    </r>
  </si>
  <si>
    <r>
      <t>PNEU 215/75 R17,5 AT</t>
    </r>
    <r>
      <rPr>
        <sz val="9"/>
        <color theme="1"/>
        <rFont val="Arial"/>
        <family val="2"/>
      </rPr>
      <t xml:space="preserve"> - Pneu novo, não remoldado nem recauchutado primeira linha. Os pneus deverão apresentar a garantia de fábrica da validade dos pneus</t>
    </r>
  </si>
  <si>
    <r>
      <t>PNEU 215/75 R17,5 MISTO</t>
    </r>
    <r>
      <rPr>
        <sz val="9"/>
        <color theme="1"/>
        <rFont val="Arial"/>
        <family val="2"/>
      </rPr>
      <t xml:space="preserve"> - Pneu novo, não remoldado nem recauchutado primeira linha. Os pneus deverão apresentar a garantia de fábrica da validade dos pneus</t>
    </r>
  </si>
  <si>
    <r>
      <t>PNEU 265/70 R16 AT -</t>
    </r>
    <r>
      <rPr>
        <sz val="9"/>
        <color theme="1"/>
        <rFont val="Arial"/>
        <family val="2"/>
      </rPr>
      <t xml:space="preserve"> Pneu novo, não remoldado nem recauchutado primeira linha. Os pneus deverão apresentar a garantia de fábrica da validade dos pneus</t>
    </r>
  </si>
  <si>
    <r>
      <t>PNEU MOTO - 60/100 R17 DIANTEIRO</t>
    </r>
    <r>
      <rPr>
        <b/>
        <sz val="9"/>
        <color theme="1"/>
        <rFont val="Arial"/>
        <family val="2"/>
      </rPr>
      <t xml:space="preserve"> - </t>
    </r>
    <r>
      <rPr>
        <sz val="9"/>
        <color theme="1"/>
        <rFont val="Arial"/>
        <family val="2"/>
      </rPr>
      <t>Pneu novo, não remoldado nem recauchutado primeira linha. Os pneus deverão apresentar a garantia de fábrica da validade dos pneus</t>
    </r>
  </si>
  <si>
    <r>
      <t>PNEU MOTO - 80/100 R14 TRASEIRO</t>
    </r>
    <r>
      <rPr>
        <b/>
        <sz val="9"/>
        <color theme="1"/>
        <rFont val="Arial"/>
        <family val="2"/>
      </rPr>
      <t xml:space="preserve"> -</t>
    </r>
    <r>
      <rPr>
        <sz val="9"/>
        <color theme="1"/>
        <rFont val="Arial"/>
        <family val="2"/>
      </rPr>
      <t xml:space="preserve"> Pneu novo, não remoldado nem recauchutado primeira linha. Os pneus deverão apresentar a garantia de fábrica da validade dos pneus</t>
    </r>
  </si>
  <si>
    <r>
      <t>CÂMARA DE AR ARO 25 AGRICOLA</t>
    </r>
    <r>
      <rPr>
        <sz val="9"/>
        <color theme="1"/>
        <rFont val="Arial"/>
        <family val="2"/>
      </rPr>
      <t xml:space="preserve"> original de fábrica, com matéria-prima de primeiro uso, produto novo (sem Uso), primeira linha, deverão apresentar a garantia de fábrica da validade</t>
    </r>
  </si>
  <si>
    <r>
      <t>PNEU 205/75 R16</t>
    </r>
    <r>
      <rPr>
        <sz val="9"/>
        <color theme="1"/>
        <rFont val="Arial"/>
        <family val="2"/>
      </rPr>
      <t xml:space="preserve"> - Pneu novo, não remoldado nem recauchutado primeira linha. Os pneus deverão apresentar a garantia de fábrica da validade dos pneus</t>
    </r>
  </si>
  <si>
    <r>
      <t>PNEU 275/80 R22,5 BORRACHUDO</t>
    </r>
    <r>
      <rPr>
        <b/>
        <sz val="9"/>
        <color theme="1"/>
        <rFont val="Arial"/>
        <family val="2"/>
      </rPr>
      <t xml:space="preserve"> - </t>
    </r>
    <r>
      <rPr>
        <sz val="9"/>
        <color theme="1"/>
        <rFont val="Arial"/>
        <family val="2"/>
      </rPr>
      <t>Pneu novo, não remoldado nem recauchutado primeira linha. Os pneus deverão apresentar a garantia de fábrica da validade dos pneus</t>
    </r>
  </si>
  <si>
    <r>
      <t>PNEU 295/80 R22,5 BORRACHUDO</t>
    </r>
    <r>
      <rPr>
        <sz val="9"/>
        <color theme="1"/>
        <rFont val="Arial"/>
        <family val="2"/>
      </rPr>
      <t xml:space="preserve"> - Pneu novo, não remoldado nem recauchutado primeira linha. Os pneus deverão apresentar a garantia de fábrica da validade dos pneus</t>
    </r>
  </si>
  <si>
    <r>
      <t>PNEU 8.00 / 18 R1</t>
    </r>
    <r>
      <rPr>
        <sz val="9"/>
        <color theme="1"/>
        <rFont val="Arial"/>
        <family val="2"/>
      </rPr>
      <t xml:space="preserve"> - Pneu novo, não remoldado nem recauchutado primeira linha. Os pneus deverão apresentar a garantia de fábrica da validade dos pneus</t>
    </r>
  </si>
  <si>
    <r>
      <t>PNEU 750 R16 16 LONAS -MISTO</t>
    </r>
    <r>
      <rPr>
        <sz val="9"/>
        <color theme="1"/>
        <rFont val="Arial"/>
        <family val="2"/>
      </rPr>
      <t xml:space="preserve"> - Pneu novo, não remoldado nem recauchutado primeira linha. Os pneus deverão apresentar a garantia de fábrica da validade dos pneus</t>
    </r>
  </si>
  <si>
    <r>
      <t>PNEU 205/75 R16 C</t>
    </r>
    <r>
      <rPr>
        <sz val="9"/>
        <color theme="1"/>
        <rFont val="Arial"/>
        <family val="2"/>
      </rPr>
      <t xml:space="preserve"> - Pneu novo, não remoldado nem recauchutado primeira linha. Os pneus deverão apresentar a garantia de fábrica da validade dos pneus</t>
    </r>
  </si>
  <si>
    <r>
      <t>PNEU MOTO - 2,75 R18 DIANTEIRO</t>
    </r>
    <r>
      <rPr>
        <sz val="9"/>
        <color theme="1"/>
        <rFont val="Arial"/>
        <family val="2"/>
      </rPr>
      <t xml:space="preserve"> - Pneu novo, não remoldado nem recauchutado primeira linha. Os pneus deverão apresentar a garantia de fábrica da validade dos pneus</t>
    </r>
  </si>
  <si>
    <r>
      <t>PNEU MOTO - 3.00 R21 DIANTEIRO</t>
    </r>
    <r>
      <rPr>
        <sz val="9"/>
        <color theme="1"/>
        <rFont val="Arial"/>
        <family val="2"/>
      </rPr>
      <t xml:space="preserve"> - Pneu novo, não remoldado nem recauchutado primeira linha. Os pneus deverão apresentar a garantia de fábrica da validade dos pneus</t>
    </r>
  </si>
  <si>
    <r>
      <t>PNEU MOTO - 90/90 R19 TRASEIRO</t>
    </r>
    <r>
      <rPr>
        <b/>
        <sz val="9"/>
        <color theme="1"/>
        <rFont val="Arial"/>
        <family val="2"/>
      </rPr>
      <t xml:space="preserve"> - </t>
    </r>
    <r>
      <rPr>
        <sz val="9"/>
        <color theme="1"/>
        <rFont val="Arial"/>
        <family val="2"/>
      </rPr>
      <t>Pneu novo, não remoldado nem recauchutado primeira linha. Os pneus deverão apresentar a garantia de fábrica da validade dos pneus</t>
    </r>
  </si>
  <si>
    <r>
      <t>PNEU 13X6.50 - 6/4.50 - DIANTEIRO TRATOR GIRO ZERO</t>
    </r>
    <r>
      <rPr>
        <sz val="9"/>
        <color theme="1"/>
        <rFont val="Arial"/>
        <family val="2"/>
      </rPr>
      <t xml:space="preserve"> - Pneu novo, não remoldado nem recauchutado primeira linha. Os pneus deverão apresentar a garantia de fábrica da validade dos pneus</t>
    </r>
  </si>
  <si>
    <r>
      <t>PNEU 11X6.00 - 5 NHS - DIANTEIRO TRATOR GIRO ZERO</t>
    </r>
    <r>
      <rPr>
        <sz val="9"/>
        <color theme="1"/>
        <rFont val="Arial"/>
        <family val="2"/>
      </rPr>
      <t xml:space="preserve"> - Pneu novo, não remoldado nem recauchutado primeira linha. Os pneus deverão apresentar a garantia de fábrica da validade dos pneus</t>
    </r>
  </si>
  <si>
    <r>
      <t>PNEU 13X9.50 - 8 NHS - TRASEIRO TRATOR GIRO ZERO</t>
    </r>
    <r>
      <rPr>
        <sz val="9"/>
        <color theme="1"/>
        <rFont val="Arial"/>
        <family val="2"/>
      </rPr>
      <t xml:space="preserve"> - Pneu novo, não remoldado nem recauchutado primeira linha. Os pneus deverão apresentar a garantia de fábrica da validade dos pneus</t>
    </r>
  </si>
  <si>
    <r>
      <t>PNEU 17.5 / 25 - 16 LONAS</t>
    </r>
    <r>
      <rPr>
        <b/>
        <sz val="9"/>
        <color theme="1"/>
        <rFont val="Arial"/>
        <family val="2"/>
      </rPr>
      <t xml:space="preserve"> - </t>
    </r>
    <r>
      <rPr>
        <sz val="9"/>
        <color theme="1"/>
        <rFont val="Arial"/>
        <family val="2"/>
      </rPr>
      <t>Pneu novo, não remoldado nem recauchutado primeira linha. Os pneus deverão apresentar a garantia de fábrica da validade dos pneus</t>
    </r>
  </si>
  <si>
    <r>
      <t>PNEU 18.4 / 26 - 16 LONAS</t>
    </r>
    <r>
      <rPr>
        <sz val="9"/>
        <color theme="1"/>
        <rFont val="Arial"/>
        <family val="2"/>
      </rPr>
      <t xml:space="preserve"> - Pneu novo, não remoldado nem recauchutado primeira linha. Os pneus deverão apresentar a garantia de fábrica da validade dos pneus</t>
    </r>
  </si>
  <si>
    <r>
      <t>PNEU 18.4 / 34 - 16 LONAS</t>
    </r>
    <r>
      <rPr>
        <b/>
        <sz val="9"/>
        <color theme="1"/>
        <rFont val="Arial"/>
        <family val="2"/>
      </rPr>
      <t xml:space="preserve"> - </t>
    </r>
    <r>
      <rPr>
        <sz val="9"/>
        <color theme="1"/>
        <rFont val="Arial"/>
        <family val="2"/>
      </rPr>
      <t>Pneu novo, não remoldado nem recauchutado primeira linha. Os pneus deverão apresentar a garantia de fábrica da validade dos pneus</t>
    </r>
  </si>
  <si>
    <r>
      <t>PNEU 235/70 R15</t>
    </r>
    <r>
      <rPr>
        <sz val="9"/>
        <color theme="1"/>
        <rFont val="Arial"/>
        <family val="2"/>
      </rPr>
      <t xml:space="preserve"> - Pneu novo, não remoldado nem recauchutado primeira linha. Os pneus deverão apresentar a garantia de fábrica da validade dos pneus</t>
    </r>
  </si>
  <si>
    <r>
      <t>PNEU 24X12.00 - 12 NHS - TRASEIRO TRATOR GIRO ZERO</t>
    </r>
    <r>
      <rPr>
        <sz val="9"/>
        <color theme="1"/>
        <rFont val="Arial"/>
        <family val="2"/>
      </rPr>
      <t xml:space="preserve"> - Pneu novo, não remoldado nem recauchutado primeira linha. Os pneus deverão apresentar a garantia de fábrica da validade dos pneus</t>
    </r>
  </si>
  <si>
    <r>
      <t>PNEU 265/70 R16</t>
    </r>
    <r>
      <rPr>
        <sz val="9"/>
        <color theme="1"/>
        <rFont val="Arial"/>
        <family val="2"/>
      </rPr>
      <t xml:space="preserve"> - Pneu novo, não remoldado nem recauchutado primeira linha. Os pneus deverão apresentar a garantia de fábrica da validade dos pneus</t>
    </r>
  </si>
  <si>
    <r>
      <t>PNEU ARO 13 175/70R</t>
    </r>
    <r>
      <rPr>
        <sz val="9"/>
        <color theme="1"/>
        <rFont val="Arial"/>
        <family val="2"/>
      </rPr>
      <t xml:space="preserve"> - Pneu novo, não remoldado nem recauchutado primeira linha. Os pneus deverão apresentar a garantia de fábrica da validade dos pneus</t>
    </r>
  </si>
  <si>
    <r>
      <t>PNEU ARO 15 195/55R</t>
    </r>
    <r>
      <rPr>
        <sz val="9"/>
        <color theme="1"/>
        <rFont val="Arial"/>
        <family val="2"/>
      </rPr>
      <t xml:space="preserve"> - Pneu novo, não remoldado nem recauchutado primeira linha. Os pneus deverão apresentar a garantia de fábrica da validade dos pneus</t>
    </r>
  </si>
  <si>
    <r>
      <t>PNEU ARO 15 225/75</t>
    </r>
    <r>
      <rPr>
        <sz val="9"/>
        <color theme="1"/>
        <rFont val="Arial"/>
        <family val="2"/>
      </rPr>
      <t xml:space="preserve"> - Pneu novo, não remoldado nem recauchutado primeira linha. Os pneus deverão apresentar a garantia de fábrica da validade dos pneus</t>
    </r>
  </si>
  <si>
    <r>
      <t>PNEU DIANTEIRO JCB 3 CX: 12.5/80 - 18.</t>
    </r>
    <r>
      <rPr>
        <sz val="9"/>
        <color theme="1"/>
        <rFont val="Arial"/>
        <family val="2"/>
      </rPr>
      <t xml:space="preserve">  - Pneu novo, não remoldado nem recauchutado primeira linha. Os pneus deverão apresentar a garantia de fábrica da validade dos pneus</t>
    </r>
  </si>
  <si>
    <r>
      <t>PNEU MOTO - 110/90 R17 TRASEIRO -</t>
    </r>
    <r>
      <rPr>
        <sz val="9"/>
        <color theme="1"/>
        <rFont val="Arial"/>
        <family val="2"/>
      </rPr>
      <t xml:space="preserve"> Pneu novo, não remoldado nem recauchutado primeira linha. Os pneus deverão apresentar a garantia de fábrica da validade dos pneus</t>
    </r>
  </si>
  <si>
    <r>
      <t>PNEU MOTO - 90/90 R19 DIANTEIR</t>
    </r>
    <r>
      <rPr>
        <sz val="9"/>
        <color rgb="FF000000"/>
        <rFont val="Arial"/>
        <family val="2"/>
      </rPr>
      <t xml:space="preserve"> - </t>
    </r>
    <r>
      <rPr>
        <sz val="9"/>
        <color theme="1"/>
        <rFont val="Arial"/>
        <family val="2"/>
      </rPr>
      <t>Pneu novo, não remoldado nem recauchutado primeira linha. Os pneus deverão apresentar a garantia de fábrica da validade dos pneus</t>
    </r>
  </si>
  <si>
    <r>
      <t>PNEU 235/70 R15</t>
    </r>
    <r>
      <rPr>
        <sz val="9"/>
        <color rgb="FF000000"/>
        <rFont val="Arial"/>
        <family val="2"/>
      </rPr>
      <t xml:space="preserve"> - </t>
    </r>
    <r>
      <rPr>
        <sz val="9"/>
        <color theme="1"/>
        <rFont val="Arial"/>
        <family val="2"/>
      </rPr>
      <t>Pneu novo, não remoldado nem recauchutado primeira linha. Os pneus deverão apresentar a garantia de fábrica da validade dos pneus</t>
    </r>
  </si>
  <si>
    <r>
      <t>PNEU 14.00/24 - 16 LONAS</t>
    </r>
    <r>
      <rPr>
        <sz val="9"/>
        <color theme="1"/>
        <rFont val="Arial"/>
        <family val="2"/>
      </rPr>
      <t xml:space="preserve"> - Pneu novo, não remoldado nem recauchutado Primeira linha. Os pneus deverão apresentar a garantia de fábrica da validade dos pneus</t>
    </r>
  </si>
  <si>
    <r>
      <t>PNEU TRASEIRO: 19.5 – 24</t>
    </r>
    <r>
      <rPr>
        <sz val="9"/>
        <color theme="1"/>
        <rFont val="Arial"/>
        <family val="2"/>
      </rPr>
      <t xml:space="preserve"> - Pneu novo, não remoldado nem recauchutado primeira linha. Os pneus deverão apresentar a garantia de fábrica da validade dos pneus</t>
    </r>
  </si>
  <si>
    <r>
      <t>PROTETOR PARA PNEU ARO 20</t>
    </r>
    <r>
      <rPr>
        <sz val="9"/>
        <color rgb="FF000000"/>
        <rFont val="Arial"/>
        <family val="2"/>
      </rPr>
      <t xml:space="preserve"> - </t>
    </r>
    <r>
      <rPr>
        <sz val="9"/>
        <color theme="1"/>
        <rFont val="Arial"/>
        <family val="2"/>
      </rPr>
      <t>original de fábrica, com matéria-prima de primeiro uso, produto novo (sem Uso), primeira linha, deverão apresentar a garantia de fábrica da validade</t>
    </r>
  </si>
  <si>
    <r>
      <t>PROTETOR PARA PNEU ARO 24</t>
    </r>
    <r>
      <rPr>
        <sz val="9"/>
        <color rgb="FF000000"/>
        <rFont val="Arial"/>
        <family val="2"/>
      </rPr>
      <t xml:space="preserve"> - </t>
    </r>
    <r>
      <rPr>
        <sz val="9"/>
        <color theme="1"/>
        <rFont val="Arial"/>
        <family val="2"/>
      </rPr>
      <t>original de fábrica, com matéria-prima de primeiro uso, produto novo (sem Uso), primeira linha, deverão apresentar a garantia de fábrica da validade</t>
    </r>
  </si>
  <si>
    <r>
      <t>PROTETOR PARA PNEU ARO 25</t>
    </r>
    <r>
      <rPr>
        <sz val="9"/>
        <color theme="1"/>
        <rFont val="Arial"/>
        <family val="2"/>
      </rPr>
      <t xml:space="preserve"> - original de fábrica, com matéria-prima de primeiro uso, produto novo (sem Uso), primeira linha, deverão apresentar a garantia de fábrica da validade</t>
    </r>
  </si>
  <si>
    <r>
      <t>PNEU 185/80 R14 C</t>
    </r>
    <r>
      <rPr>
        <b/>
        <sz val="9"/>
        <color theme="1"/>
        <rFont val="Arial"/>
        <family val="2"/>
      </rPr>
      <t xml:space="preserve"> -</t>
    </r>
    <r>
      <rPr>
        <sz val="9"/>
        <color theme="1"/>
        <rFont val="Arial"/>
        <family val="2"/>
      </rPr>
      <t xml:space="preserve"> Pneu novo, não remoldado nem recauchutado primeira linha. Os pneus deverão apresentar a garantia de fábrica da validade dos pneus</t>
    </r>
  </si>
  <si>
    <r>
      <t xml:space="preserve">PNEU 275/80 R22,5 </t>
    </r>
    <r>
      <rPr>
        <sz val="9"/>
        <color theme="1"/>
        <rFont val="Arial"/>
        <family val="2"/>
      </rPr>
      <t xml:space="preserve"> - Pneu novo, não remoldado nem recauchutado primeira linha. Os pneus deverão apresentar a garantia de fábrica da validade dos pneus</t>
    </r>
  </si>
  <si>
    <r>
      <t xml:space="preserve">PNEU 295/80 R22,5 </t>
    </r>
    <r>
      <rPr>
        <sz val="9"/>
        <color theme="1"/>
        <rFont val="Arial"/>
        <family val="2"/>
      </rPr>
      <t xml:space="preserve"> - Pneu novo, não remoldado nem recauchutado primeira linha. Os pneus deverão apresentar a garantia de fábrica da validade dos pneus</t>
    </r>
  </si>
  <si>
    <r>
      <t xml:space="preserve">PNEU 750 R16 16 LONAS - </t>
    </r>
    <r>
      <rPr>
        <sz val="9"/>
        <color theme="1"/>
        <rFont val="Arial"/>
        <family val="2"/>
      </rPr>
      <t xml:space="preserve"> Pneu novo, não remoldado nem recauchutado primeira linha. Os pneus deverão apresentar a garantia de fábrica da validade dos pneus</t>
    </r>
  </si>
  <si>
    <r>
      <t>CÂMARA DE AR ARO 24 AGRICOLA -</t>
    </r>
    <r>
      <rPr>
        <sz val="9"/>
        <color rgb="FF000000"/>
        <rFont val="Arial"/>
        <family val="2"/>
      </rPr>
      <t xml:space="preserve"> </t>
    </r>
    <r>
      <rPr>
        <sz val="9"/>
        <color theme="1"/>
        <rFont val="Arial"/>
        <family val="2"/>
      </rPr>
      <t>original de fábrica, com matéria-prima de primeiro uso, produto novo (sem Uso), primeira linha, deverão apresentar a garantia de fábrica da validade</t>
    </r>
  </si>
  <si>
    <r>
      <t xml:space="preserve">PNEU 10.00 R20 14 LONAS </t>
    </r>
    <r>
      <rPr>
        <sz val="9"/>
        <color theme="1"/>
        <rFont val="Arial"/>
        <family val="2"/>
      </rPr>
      <t xml:space="preserve"> - Pneu novo, não remoldado nem recauchutado primeira linha. Os pneus deverão apresentar a garantia de fábrica da validade dos pneus</t>
    </r>
  </si>
  <si>
    <r>
      <t xml:space="preserve">PNEU 215/75 R17,5  - </t>
    </r>
    <r>
      <rPr>
        <sz val="9"/>
        <color theme="1"/>
        <rFont val="Arial"/>
        <family val="2"/>
      </rPr>
      <t>Pneu novo, não remoldado nem recauchutado primeira linha. Os pneus deverão apresentar a garantia de fábrica da validade dos pneus</t>
    </r>
  </si>
  <si>
    <t>BOTONS EM LATÃO NOBRE: DIMENSÕES DE 2 X 2,5 CM Botons em latão nobre: Confeccionado em latão nobre, espessura 1mm, através do processo de foto corrosão (baixo relevo) com pintura em tinta automotiva e banho em verniz com as dimensões de 2 x 2,5 cm, corte a lesar, e entrega no local</t>
  </si>
  <si>
    <t>BLOCO DE NOTIFICAÇÃO E AUTO DE INFRAÇÃO Bloco de auto termo de identificação do estabelecimento com 2ª e 3ª via carbonada, tamanho folha a4, com sistema “picotada”, para facilitar retirada do bloco, com 150 Folhas, sendo 50 folhas de 1ª via, 50 folhas de 2ª via carbonada e 50 folhas 3ª via carbonada, com numeração de série contínua a ser fornecida pela vigilância sanitária municipal.</t>
  </si>
  <si>
    <t>BLOCO DE PROGRAMA NACIONAL DE CONTROLE DE DENGUE PNCD Bloco com impressão frente e verso, com tamanho a4, bloco com 100 folhas</t>
  </si>
  <si>
    <r>
      <t>CAPA DE PROCESSO 2 LADOS VERNIZ TOTAL 22X32 - 4X0 - COUCHE 300GR</t>
    </r>
    <r>
      <rPr>
        <sz val="10"/>
        <color rgb="FF000000"/>
        <rFont val="Arial"/>
        <family val="2"/>
      </rPr>
      <t>. contendo logomarca da prefeitura municipal de Sidrolândia na capa de frente. Quantidade fracionada conforme a demanda.</t>
    </r>
  </si>
  <si>
    <r>
      <t>ENVELOPE BRANCO TIMBRADO COLORIDO LOGO DA PREFEITURA MEDIDAS 35CMX24CM</t>
    </r>
    <r>
      <rPr>
        <sz val="10"/>
        <color rgb="FF000000"/>
        <rFont val="Arial"/>
        <family val="2"/>
      </rPr>
      <t xml:space="preserve"> -  Impressão 4x0 Quantidade Fracionada conforme a demanda.</t>
    </r>
  </si>
  <si>
    <r>
      <t>BANNERS: CRIAÇÃO E IMPRESSÃO LONA, TRAMA 500 X 500, FORMATO 2,0 X 3,0 MTS</t>
    </r>
    <r>
      <rPr>
        <sz val="10"/>
        <color rgb="FF000000"/>
        <rFont val="Arial"/>
        <family val="2"/>
      </rPr>
      <t>, em lona 440g, bordas vulcanizadas e acabamento bastão, corda e ponteira personalizado com o logotipo da prefeitura municipal de Sidrolândia, secretaria municipal de assistência social e conselhos.  Conforme demanda.</t>
    </r>
  </si>
  <si>
    <r>
      <t>PLACA (CAVALETE)</t>
    </r>
    <r>
      <rPr>
        <sz val="10"/>
        <color rgb="FF000000"/>
        <rFont val="Arial"/>
        <family val="2"/>
      </rPr>
      <t xml:space="preserve"> - material: aço galvanizado, película retro reflexiva </t>
    </r>
    <r>
      <rPr>
        <sz val="10"/>
        <color theme="1"/>
        <rFont val="Arial"/>
        <family val="2"/>
      </rPr>
      <t xml:space="preserve">Nas </t>
    </r>
    <r>
      <rPr>
        <sz val="10"/>
        <color rgb="FF000000"/>
        <rFont val="Arial"/>
        <family val="2"/>
      </rPr>
      <t>dimensão da placa: 70cm x 120cm. obs.: acrescentar na placa a logomarca da prefeitura coordenadoria executiva de transito</t>
    </r>
  </si>
  <si>
    <r>
      <t>PLACA DE HOMENAGEM EM AÇO INOX 15CM X 20CM COM ESTOJO</t>
    </r>
    <r>
      <rPr>
        <sz val="10"/>
        <color rgb="FF000000"/>
        <rFont val="Arial"/>
        <family val="2"/>
      </rPr>
      <t xml:space="preserve"> gravada em foto corrosão com pintura, quantidade fracionada conforme a demanda.</t>
    </r>
  </si>
  <si>
    <r>
      <t>ADESIVO PARA PLACA DE METAL TENDO NELA ESCRITAS E PERSONALIZADO COM LOGOTIPO DA PREFEITURA MUNICIPAL DE SIDROLÂNDIA E DEPARTAMENTOS, MEDINDO 1,00MX2,00M</t>
    </r>
    <r>
      <rPr>
        <sz val="10"/>
        <color rgb="FF000000"/>
        <rFont val="Arial"/>
        <family val="2"/>
      </rPr>
      <t xml:space="preserve"> -  conforme demanda</t>
    </r>
  </si>
  <si>
    <r>
      <t>PLACA DE INAUGURAÇÃO EM AÇO INOX 40 CM X 60 CM</t>
    </r>
    <r>
      <rPr>
        <sz val="10"/>
        <color theme="1"/>
        <rFont val="Arial"/>
        <family val="2"/>
      </rPr>
      <t xml:space="preserve"> </t>
    </r>
    <r>
      <rPr>
        <sz val="10"/>
        <color rgb="FF000000"/>
        <rFont val="Arial"/>
        <family val="2"/>
      </rPr>
      <t>gravada em foto corrosão com pintura. Quantidade fracionada conforme a demanda.</t>
    </r>
  </si>
  <si>
    <r>
      <t>BANNER CRIAÇÃO E IMPRESSSÃO DE LONA, TRAMA 500X500, EM TAMANHO 1M X 0,70M</t>
    </r>
    <r>
      <rPr>
        <sz val="10"/>
        <color rgb="FF000000"/>
        <rFont val="Arial"/>
        <family val="2"/>
      </rPr>
      <t>, boras vulcanizadas e acabamento bastão corda e ponteira, personalizado com logotipo da prefeitura municipal de Sidrolândia e departamentos.</t>
    </r>
  </si>
  <si>
    <r>
      <t>BANNER EM LONA 440G - 120 X 90CM</t>
    </r>
    <r>
      <rPr>
        <sz val="10"/>
        <color theme="1"/>
        <rFont val="Arial"/>
        <family val="2"/>
      </rPr>
      <t xml:space="preserve"> - </t>
    </r>
    <r>
      <rPr>
        <sz val="10"/>
        <color rgb="FF000000"/>
        <rFont val="Arial"/>
        <family val="2"/>
      </rPr>
      <t>Tamanho: 120x90cm (horizontal) Tipo de Material: Lona 280g Brilho, Lona 440g Brilho, Lona 440g Fosca. Acabamento: Bastões, ponteiras brancas e corda para pendurar</t>
    </r>
  </si>
  <si>
    <r>
      <t>FAIXAS DE CRIAÇÃO E IMPRESSÃO LONA, TRAMA 500X500</t>
    </r>
    <r>
      <rPr>
        <sz val="10"/>
        <color rgb="FF000000"/>
        <rFont val="Arial"/>
        <family val="2"/>
      </rPr>
      <t>, formato 3x1m, acabamento em ilhós de 30 cm, personalizado com o logotipo da prefeitura municipal de Sidrolândia e departamentos</t>
    </r>
  </si>
  <si>
    <r>
      <t>FOLDERS INSTITUCIONAIS 21 CM X 30 CM</t>
    </r>
    <r>
      <rPr>
        <sz val="10"/>
        <color rgb="FF000000"/>
        <rFont val="Arial"/>
        <family val="2"/>
      </rPr>
      <t>: criação e impressão, formato 21x30 cm 4x4, cores, couchê fosco, 150 g, acabamento de 02 bordas, personalizado com logotipo da prefeitura municipal de Sidrolândia e departamentos</t>
    </r>
  </si>
  <si>
    <r>
      <t xml:space="preserve">PLACA DE TRANSITO ESTACIONAMENTO MOTO R 6 B </t>
    </r>
    <r>
      <rPr>
        <sz val="10"/>
        <color rgb="FF000000"/>
        <rFont val="Arial"/>
        <family val="2"/>
      </rPr>
      <t>Fornecimento e implantação de placas de solo, confeccionada em aço galvanizado (NBR11904) película tipo GT + GTP (NBR 14644), totalmente refletiva medindo até 2,00 m²</t>
    </r>
  </si>
  <si>
    <r>
      <t>PLACA DE TRANSITO PROIBIDO ESTACIONAR MOTO R 6A</t>
    </r>
    <r>
      <rPr>
        <sz val="10"/>
        <color rgb="FF000000"/>
        <rFont val="Arial"/>
        <family val="2"/>
      </rPr>
      <t xml:space="preserve"> Fornecimento e implantação de placas de solo, confeccionada em aço galvanizado (NBR11904) película tipo GT + GTP (NBR 14644), totalmente refletiva medindo até 12,00 m²</t>
    </r>
  </si>
  <si>
    <r>
      <t>PLACA DE TRANSITO RELETIVA DE A PREFERENCIA R2</t>
    </r>
    <r>
      <rPr>
        <sz val="10"/>
        <color rgb="FF000000"/>
        <rFont val="Arial"/>
        <family val="2"/>
      </rPr>
      <t xml:space="preserve"> Fornecimento e implantação de placas de solo, confeccionada em aço galvanizado (NBR11904) película tipo GT + GTP (NBR 14644), totalmente refletiva medindo até 2,00 m²</t>
    </r>
  </si>
  <si>
    <r>
      <t>PLACA DE TRANSITO ESTACIONAMENTO EXCETO MOTO R6B F</t>
    </r>
    <r>
      <rPr>
        <sz val="10"/>
        <color rgb="FF000000"/>
        <rFont val="Arial"/>
        <family val="2"/>
      </rPr>
      <t>ornecimento e implantação de placas de solo, confeccionada em aço galvanizado (NBR11904) película tipo GT + GTP (NBR 14644), totalmente refletiva medindo até 2,00 m²</t>
    </r>
  </si>
  <si>
    <r>
      <t>PLACA DE TRANSITO DE TRANSITO SINALIZAÇÃO DE REGULAMENTAÇÃO R-6A (PROIBIDO ESTACIONAR)</t>
    </r>
    <r>
      <rPr>
        <sz val="10"/>
        <color rgb="FF000000"/>
        <rFont val="Arial"/>
        <family val="2"/>
      </rPr>
      <t xml:space="preserve"> Fornecimento e implantação de placas de solo, confeccionada em aço galvanizado (NBR11904) película tipo GT + GTP (NBR 14644), totalmente refletiva medindo até 2,00 m</t>
    </r>
  </si>
  <si>
    <r>
      <t>PLACA DE TRANSITO QUEBRA MOLAS A 50 MTS</t>
    </r>
    <r>
      <rPr>
        <sz val="10"/>
        <color theme="1"/>
        <rFont val="Arial"/>
        <family val="2"/>
      </rPr>
      <t xml:space="preserve"> </t>
    </r>
    <r>
      <rPr>
        <sz val="10"/>
        <color rgb="FF000000"/>
        <rFont val="Arial"/>
        <family val="2"/>
      </rPr>
      <t>Fornecimento e Implantação de placas de solo, confeccionada em aço galvanizado (NBR11904) película tipo GT + GTP (NBR 14644), totalmente refletiva medindo até 2,00 m²</t>
    </r>
  </si>
  <si>
    <r>
      <t xml:space="preserve">PLACA DE TRANSITO PARADA OBRIGATORIA   R1 </t>
    </r>
    <r>
      <rPr>
        <sz val="10"/>
        <color rgb="FF000000"/>
        <rFont val="Arial"/>
        <family val="2"/>
      </rPr>
      <t>Fornecimento e implantação de placas de solo, confeccionada em aço galvanizado (NBR11904) película tipo GT + GTP (NBR 14644), totalmente refletiva medindo até 2,00 m²</t>
    </r>
  </si>
  <si>
    <r>
      <t>PLACA DE TRANSITO REFLETIVA ROTATORIA A 12</t>
    </r>
    <r>
      <rPr>
        <sz val="10"/>
        <color rgb="FF000000"/>
        <rFont val="Arial"/>
        <family val="2"/>
      </rPr>
      <t xml:space="preserve"> Fornecimento e implantação de placas de solo, confeccionada em aço galvanizado (NBR11904) película tipo GT + GTP (NBR 14644), totalmente refletiva medindo até 2,00 m</t>
    </r>
  </si>
  <si>
    <r>
      <t>TACHAO BIDIRECIONAL  200 X 95 X 40 MM COR AMARELO</t>
    </r>
    <r>
      <rPr>
        <sz val="10"/>
        <color rgb="FF000000"/>
        <rFont val="Arial"/>
        <family val="2"/>
      </rPr>
      <t xml:space="preserve"> Pino de fixação: Tipo Francês 3/8 X 3? Polido</t>
    </r>
    <r>
      <rPr>
        <sz val="10"/>
        <color theme="1"/>
        <rFont val="Arial"/>
        <family val="2"/>
      </rPr>
      <t xml:space="preserve"> </t>
    </r>
    <r>
      <rPr>
        <sz val="10"/>
        <color rgb="FF000000"/>
        <rFont val="Arial"/>
        <family val="2"/>
      </rPr>
      <t>Refletivos: Acrílico na medida 30x105mm Peso médio: 2.800 g</t>
    </r>
  </si>
  <si>
    <r>
      <t>PLACA DE TRANSITO DE SINALIZAÇÃO DE ADVERTENCIA A -18 (QUEBRA-MOLAS)</t>
    </r>
    <r>
      <rPr>
        <sz val="10"/>
        <color theme="1"/>
        <rFont val="Arial"/>
        <family val="2"/>
      </rPr>
      <t xml:space="preserve"> </t>
    </r>
    <r>
      <rPr>
        <sz val="10"/>
        <color rgb="FF000000"/>
        <rFont val="Arial"/>
        <family val="2"/>
      </rPr>
      <t>Fornecimento e implantação de placas de solo, Confeccionada em aço galvanizado (NBR11904) película tipo GT + GTP (NBR 14644), totalmente refletiva medindo até 2,00 m²</t>
    </r>
  </si>
  <si>
    <r>
      <t>PLACA DE TRANSITO DE TRANSITO SINALIZAÇÃO DE REGULAMENTAÇÃO REFLETIVA R-5A (PROIBIDO RETORNO A ESQUERDA</t>
    </r>
    <r>
      <rPr>
        <sz val="10"/>
        <color rgb="FF000000"/>
        <rFont val="Arial"/>
        <family val="2"/>
      </rPr>
      <t>)</t>
    </r>
    <r>
      <rPr>
        <sz val="10"/>
        <color theme="1"/>
        <rFont val="Arial"/>
        <family val="2"/>
      </rPr>
      <t xml:space="preserve"> </t>
    </r>
    <r>
      <rPr>
        <sz val="10"/>
        <color rgb="FF000000"/>
        <rFont val="Arial"/>
        <family val="2"/>
      </rPr>
      <t>Fornecimento e implantação de placas de solo, confeccionada em aço galvanizado (NBR11904) película tipo GT + GTP (NBR 14644), totalmente refletiva medindo até 2,00 m²</t>
    </r>
  </si>
  <si>
    <r>
      <t>PLACA DE SINALIZAÇÃO DE LOGRADOUROS</t>
    </r>
    <r>
      <rPr>
        <sz val="10"/>
        <color theme="1"/>
        <rFont val="Arial"/>
        <family val="2"/>
      </rPr>
      <t xml:space="preserve"> </t>
    </r>
    <r>
      <rPr>
        <sz val="10"/>
        <color rgb="FF000000"/>
        <rFont val="Arial"/>
        <family val="2"/>
      </rPr>
      <t>fornecimento e implantação de placas duplas medindo 35x50 cada, pintura automotiva das placas com aplicação de adesivo polimérico e aplicação de verniz automotivo, tubo de 2,5 polegadas em chapa galvanizada e pintura, tubo de 3,50m, instalação com profundidade de 1m e aplicação de massa (cimento) para fixação, abraçadeira dupla para suporte das placas</t>
    </r>
  </si>
  <si>
    <r>
      <t>BLOCO DE CHECK LIST- SUPORTE BÁSICO DE VIDA</t>
    </r>
    <r>
      <rPr>
        <sz val="10"/>
        <color rgb="FF000000"/>
        <rFont val="Arial"/>
        <family val="2"/>
      </rPr>
      <t>, tamanho a4, bloco com 50 folhas.</t>
    </r>
  </si>
  <si>
    <r>
      <t>BLOCO DE CONDENSADO MENSAL OCORRÊNCIAS PRIMÁRIAS</t>
    </r>
    <r>
      <rPr>
        <sz val="10"/>
        <color rgb="FF000000"/>
        <rFont val="Arial"/>
        <family val="2"/>
      </rPr>
      <t>, com impressão frente e verso, com tamanho a4, bloco com 100 folhas.</t>
    </r>
  </si>
  <si>
    <r>
      <t>BLOCO DE CONTROLE DIÁRIO DO TRABALHO DE CAMPO</t>
    </r>
    <r>
      <rPr>
        <sz val="10"/>
        <color rgb="FF000000"/>
        <rFont val="Arial"/>
        <family val="2"/>
      </rPr>
      <t>, tamanho a4, bloco com 100 folhas</t>
    </r>
  </si>
  <si>
    <r>
      <t>BLOCO DE ETIQUETA PARA REMESSA DE ESPÉCIMES</t>
    </r>
    <r>
      <rPr>
        <sz val="10"/>
        <color rgb="FF000000"/>
        <rFont val="Arial"/>
        <family val="2"/>
      </rPr>
      <t>, tamanho 7 cm x 5 cm, bloco com 50 folhas</t>
    </r>
  </si>
  <si>
    <r>
      <t>BLOCO DE FICHA DE TRANSPORTE SANITÁRIO INTERMUNICIPAL DE PACIENTES CRÍTICOS</t>
    </r>
    <r>
      <rPr>
        <sz val="10"/>
        <color rgb="FF000000"/>
        <rFont val="Arial"/>
        <family val="2"/>
      </rPr>
      <t>, com 2ª e 3ª via carbonada, tamanho folha a4, com sistema “picotada”, para facilitar retirada do bloco, com 150 folhas, sendo 50 folhas de 1ª via, 50 folhas de 2ª via carbonada e 50 folhas 3ª via carbonada.</t>
    </r>
  </si>
  <si>
    <r>
      <t>BLOCO DE FICHA GERAL DE ATENDIMENTO MÉDICO,</t>
    </r>
    <r>
      <rPr>
        <sz val="10"/>
        <color rgb="FF000000"/>
        <rFont val="Arial"/>
        <family val="2"/>
      </rPr>
      <t xml:space="preserve"> tamanho a4, bloco com 100 folhas</t>
    </r>
  </si>
  <si>
    <r>
      <t>BLOCO DE FOLHA DE FREQUENCIA,</t>
    </r>
    <r>
      <rPr>
        <sz val="10"/>
        <color rgb="FF000000"/>
        <rFont val="Arial"/>
        <family val="2"/>
      </rPr>
      <t xml:space="preserve"> tamanho a4, bloco com 100 folhas</t>
    </r>
  </si>
  <si>
    <r>
      <t>BLOCO DE INFORMAÇÕES DOS LOCAIS A SEREM INSPECIONADOS PELA VISA</t>
    </r>
    <r>
      <rPr>
        <sz val="10"/>
        <color rgb="FF000000"/>
        <rFont val="Arial"/>
        <family val="2"/>
      </rPr>
      <t>, bloco com impressão frente e verso, com tamanho A4, bloco com 100 folhas.</t>
    </r>
  </si>
  <si>
    <r>
      <t>BLOCO DE LAUDO MÉDICO PARA PROCEDIMENTOS DE ALTA COMPLEXIDADE- APAC</t>
    </r>
    <r>
      <rPr>
        <sz val="10"/>
        <color rgb="FF000000"/>
        <rFont val="Arial"/>
        <family val="2"/>
      </rPr>
      <t>, medida folha a4 com 2ª via carbonada, bloco com 50 folhas, sendo 25 folhas 1ª via, 25 folhas 2ª via.</t>
    </r>
  </si>
  <si>
    <r>
      <t>BLOCO DE AUTO TERMO DE IDENTIFICAÇÃO DO ESTABELECIMENTO COM 2ª E 3ª VIA CARBONADA,</t>
    </r>
    <r>
      <rPr>
        <sz val="10"/>
        <color rgb="FF000000"/>
        <rFont val="Arial"/>
        <family val="2"/>
      </rPr>
      <t xml:space="preserve"> tamanho folha a4, com sistema “picotada”, para facilitar retirada do bloco, com 150 folhas, sendo 50 folhas de 1ª via, 50 folhas de 2ª via carbonada e 50 folhas 3ª via carbonada, com numeração de série contínua a ser fornecida pela vigilância sanitária municipal.</t>
    </r>
  </si>
  <si>
    <r>
      <t>BLOCO DE PROJETO TERAPÊUTICO INDIVIDUAL (PTI)</t>
    </r>
    <r>
      <rPr>
        <sz val="10"/>
        <color theme="1"/>
        <rFont val="Arial"/>
        <family val="2"/>
      </rPr>
      <t xml:space="preserve"> </t>
    </r>
    <r>
      <rPr>
        <sz val="10"/>
        <color rgb="FF000000"/>
        <rFont val="Arial"/>
        <family val="2"/>
      </rPr>
      <t>bloco de projeto terapêutico individual (pti), impresso frente e verso, tamanho a4, bloco com 100 folhas.</t>
    </r>
  </si>
  <si>
    <r>
      <t>BLOCO DE PRONTUÁRIO INDIVIDUAL DO CAPS</t>
    </r>
    <r>
      <rPr>
        <sz val="10"/>
        <color rgb="FF000000"/>
        <rFont val="Arial"/>
        <family val="2"/>
      </rPr>
      <t>, tamanho a4, bloco com 100 folhas.</t>
    </r>
  </si>
  <si>
    <r>
      <t>BLOCO DE REFEFÊNCIA E CONTRA REFERÊNCIA PARA O CENTRO DE ESPECIALIDADES ODONTOLÓGICAS</t>
    </r>
    <r>
      <rPr>
        <sz val="10"/>
        <color rgb="FF000000"/>
        <rFont val="Arial"/>
        <family val="2"/>
      </rPr>
      <t>, bloco com 50 folhas, medidas 15 cm x 15 cm.</t>
    </r>
  </si>
  <si>
    <r>
      <t>BLOCO DE REGISTRO DE ATENDIMENTO DA EQUIPE DE SUPORTE BÁSICO,</t>
    </r>
    <r>
      <rPr>
        <sz val="10"/>
        <color rgb="FF000000"/>
        <rFont val="Arial"/>
        <family val="2"/>
      </rPr>
      <t xml:space="preserve"> tamanho a4, bloco com 100 folhas.</t>
    </r>
  </si>
  <si>
    <r>
      <t>BLOCO DE REGISTRO DIÁRIO DE SERVIÇO ANTIVETORIAL</t>
    </r>
    <r>
      <rPr>
        <sz val="10"/>
        <color rgb="FF000000"/>
        <rFont val="Arial"/>
        <family val="2"/>
      </rPr>
      <t>, tamanho a4, frente e verso, bloco com 50 folhas.</t>
    </r>
  </si>
  <si>
    <r>
      <t>CARTÃO DA MULHER</t>
    </r>
    <r>
      <rPr>
        <sz val="10"/>
        <color rgb="FF000000"/>
        <rFont val="Arial"/>
        <family val="2"/>
      </rPr>
      <t xml:space="preserve"> impresso frente e verso, medindo 22 cm x 24 cm, na cor branco, feito em papel gramatura 250g</t>
    </r>
  </si>
  <si>
    <r>
      <t>CARTÃO DE FICHA DE VISITA - PNDC</t>
    </r>
    <r>
      <rPr>
        <sz val="10"/>
        <color rgb="FF000000"/>
        <rFont val="Arial"/>
        <family val="2"/>
      </rPr>
      <t>, medidas 16 cm de x 11 cm, em papel gramatura 180g.</t>
    </r>
  </si>
  <si>
    <r>
      <t>CARTÃO DO PROGRAMA DO HIPERDIA</t>
    </r>
    <r>
      <rPr>
        <sz val="10"/>
        <color rgb="FF000000"/>
        <rFont val="Arial"/>
        <family val="2"/>
      </rPr>
      <t xml:space="preserve"> - cartão do programa do diabetes e hipertensão, impresso frente e verso, medindo 21 cm x30 cm, feito em papel gramatura 250g </t>
    </r>
  </si>
  <si>
    <r>
      <t>CARTÃO DO PROJETO TERAPÊUTICO DO CAPS</t>
    </r>
    <r>
      <rPr>
        <sz val="10"/>
        <color rgb="FF000000"/>
        <rFont val="Arial"/>
        <family val="2"/>
      </rPr>
      <t xml:space="preserve">- impresso frente e verso, medindo 19 cm x 24 cm, feito em papel gramatura 250g </t>
    </r>
  </si>
  <si>
    <r>
      <t xml:space="preserve">BLOCO DE SOLICITAÇÃO DE EXAMES </t>
    </r>
    <r>
      <rPr>
        <sz val="10"/>
        <color rgb="FF000000"/>
        <rFont val="Arial"/>
        <family val="2"/>
      </rPr>
      <t>11 CM X 15 CM, bloco com 50 folhas</t>
    </r>
  </si>
  <si>
    <r>
      <t xml:space="preserve">BLOCOS ATESTADO MÉDICO </t>
    </r>
    <r>
      <rPr>
        <sz val="10"/>
        <color rgb="FF000000"/>
        <rFont val="Arial"/>
        <family val="2"/>
      </rPr>
      <t>confecção de blocos em papel sulfite 75g - impressão 1x0 - 50x01 via - formato 10x15 cola (atestado médico).</t>
    </r>
  </si>
  <si>
    <r>
      <t>BLOCOS DECLARAÇÃO DE</t>
    </r>
    <r>
      <rPr>
        <sz val="10"/>
        <color rgb="FF000000"/>
        <rFont val="Arial"/>
        <family val="2"/>
      </rPr>
      <t xml:space="preserve"> </t>
    </r>
    <r>
      <rPr>
        <b/>
        <sz val="10"/>
        <color rgb="FF000000"/>
        <rFont val="Arial"/>
        <family val="2"/>
      </rPr>
      <t>COMPARECIMENTO</t>
    </r>
    <r>
      <rPr>
        <sz val="10"/>
        <color rgb="FF000000"/>
        <rFont val="Arial"/>
        <family val="2"/>
      </rPr>
      <t xml:space="preserve"> - confecção de blocos em papel sulfite 75g - impressão 1x0 - 50x01 via - formato 10x15 cola (declaração de comparecimento)</t>
    </r>
  </si>
  <si>
    <r>
      <t>BLOCOS RECEITUÁRIO CONTROLE ESPECIAL</t>
    </r>
    <r>
      <rPr>
        <sz val="10"/>
        <color rgb="FF000000"/>
        <rFont val="Arial"/>
        <family val="2"/>
      </rPr>
      <t xml:space="preserve"> - confecção de blocos em papel sulfite 75g - impressão 1x0- 25x02 vias -  formato 15x21 cola. (Receituário controle especial)</t>
    </r>
  </si>
  <si>
    <r>
      <t xml:space="preserve">BLOCO RECEITUÁRIO PROFISSIONAL </t>
    </r>
    <r>
      <rPr>
        <sz val="10"/>
        <color rgb="FF000000"/>
        <rFont val="Arial"/>
        <family val="2"/>
      </rPr>
      <t>com medidas 16 cm x 11 cm, bloco com 100 folhas</t>
    </r>
  </si>
  <si>
    <r>
      <t>CRACHÁ EM PVC 8,5X5,5 CM COM CORDÃO PERSONALIZADO</t>
    </r>
    <r>
      <rPr>
        <sz val="10"/>
        <color rgb="FF000000"/>
        <rFont val="Arial"/>
        <family val="2"/>
      </rPr>
      <t>. Cordão de poliéster com 10mm de largura, 01mm de profundidade e 80cm de comprimento, com suporte tipo jacaré (niquelado), com fixador da solda (chapa lisa niquelada) 12mm. Crachá medindo 8,5x5,5 cm (medida padrão crachá). Impressão do crachá: 4x0 (frente colorida verso em branco).</t>
    </r>
  </si>
  <si>
    <r>
      <t>CARTÃO DE AGENDAMENTO</t>
    </r>
    <r>
      <rPr>
        <sz val="10"/>
        <color rgb="FF000000"/>
        <rFont val="Arial"/>
        <family val="2"/>
      </rPr>
      <t xml:space="preserve"> – papel cartão – bloco de 50 unidade impressão 1x1 9,5cm x 6,5cM  </t>
    </r>
  </si>
  <si>
    <r>
      <t>TABELA DE ACUIDADE VISUAL</t>
    </r>
    <r>
      <rPr>
        <i/>
        <sz val="10"/>
        <color rgb="FF000000"/>
        <rFont val="Arial"/>
        <family val="2"/>
      </rPr>
      <t xml:space="preserve"> -  Tabela de snellen teste para teste visual na distância a 4 metros também a opção de e direcional tamanho do banner 29 x 60 cm impresso em lona plástica com fundo fosco fixação com dupla face pendurar em alça metálica</t>
    </r>
  </si>
  <si>
    <r>
      <t>CAMISETA MALHA FRIA TAMANHO GG</t>
    </r>
    <r>
      <rPr>
        <sz val="10"/>
        <color rgb="FF000000"/>
        <rFont val="Arial"/>
        <family val="2"/>
      </rPr>
      <t xml:space="preserve"> Camiseta malha fria 67% poliéster e 33% viscose, na cor diversas, manga curta, gola em “V”, sem bolso, com serviço de serigrafia com no máximo 4 cores com estampa frente e costas</t>
    </r>
  </si>
  <si>
    <r>
      <t>CAMISETA MALHA FRIA TAMANHO G</t>
    </r>
    <r>
      <rPr>
        <sz val="10"/>
        <color rgb="FF000000"/>
        <rFont val="Arial"/>
        <family val="2"/>
      </rPr>
      <t xml:space="preserve"> Camiseta malha fria 67% poliéster e 33% viscose, na cor diversas, manga curta, gola em “V”, sem bolso, com serviço de serigrafia com no máximo 4 cores com estampa frente e costas</t>
    </r>
  </si>
  <si>
    <r>
      <t>CAMISETA MALHA FRIA TAMANHO M</t>
    </r>
    <r>
      <rPr>
        <sz val="10"/>
        <color rgb="FF000000"/>
        <rFont val="Arial"/>
        <family val="2"/>
      </rPr>
      <t xml:space="preserve"> Camiseta malha fria 67% poliéster e 33% viscose, na cor diversas, manga curta, gola em “V”, sem bolso, com serviço de serigrafia com no máximo 4 cores com estampa frente e costas</t>
    </r>
  </si>
  <si>
    <t>Lâminas de bisturi N15, N24, N11. Caixa com 50 unidades</t>
  </si>
  <si>
    <t>SEGOV</t>
  </si>
  <si>
    <t>20+E7:E9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</si>
</sst>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R$&quot;\ * #,##0.00_-;\-&quot;R$&quot;\ * #,##0.00_-;_-&quot;R$&quot;\ * &quot;-&quot;??_-;_-@_-"/>
    <numFmt numFmtId="164" formatCode="_-&quot;R$&quot;* #,##0.00_-;\-&quot;R$&quot;* #,##0.00_-;_-&quot;R$&quot;* &quot;-&quot;??_-;_-@_-"/>
    <numFmt numFmtId="165" formatCode="&quot;R$&quot;#,##0.00"/>
  </numFmts>
  <fonts count="130" x14ac:knownFonts="1">
    <font>
      <sz val="11"/>
      <color theme="1"/>
      <name val="Calibri"/>
      <family val="2"/>
      <scheme val="minor"/>
    </font>
    <font>
      <sz val="10"/>
      <color theme="1"/>
      <name val="Times New Roman"/>
      <family val="1"/>
    </font>
    <font>
      <b/>
      <sz val="14"/>
      <color rgb="FF008000"/>
      <name val="Times New Roman"/>
      <family val="1"/>
    </font>
    <font>
      <sz val="14"/>
      <color rgb="FF008000"/>
      <name val="Times New Roman"/>
      <family val="1"/>
    </font>
    <font>
      <b/>
      <sz val="28"/>
      <color rgb="FF000000"/>
      <name val="Calibri"/>
      <family val="2"/>
      <scheme val="minor"/>
    </font>
    <font>
      <b/>
      <sz val="10"/>
      <color rgb="FF000000"/>
      <name val="Arial"/>
      <family val="2"/>
    </font>
    <font>
      <b/>
      <sz val="8"/>
      <color rgb="FF000000"/>
      <name val="Arial"/>
      <family val="2"/>
    </font>
    <font>
      <sz val="10"/>
      <color rgb="FF000000"/>
      <name val="Arial"/>
      <family val="2"/>
    </font>
    <font>
      <b/>
      <sz val="10"/>
      <color theme="1"/>
      <name val="Calibri"/>
      <family val="2"/>
      <scheme val="minor"/>
    </font>
    <font>
      <sz val="11"/>
      <color rgb="FF000000"/>
      <name val="Calibri"/>
      <family val="2"/>
      <scheme val="minor"/>
    </font>
    <font>
      <b/>
      <sz val="18"/>
      <color rgb="FF000000"/>
      <name val="Calibri"/>
      <family val="2"/>
      <scheme val="minor"/>
    </font>
    <font>
      <b/>
      <sz val="12"/>
      <color rgb="FF000000"/>
      <name val="Calibri"/>
      <family val="2"/>
      <scheme val="minor"/>
    </font>
    <font>
      <b/>
      <sz val="11"/>
      <color rgb="FF000000"/>
      <name val="Calibri"/>
      <family val="2"/>
      <scheme val="minor"/>
    </font>
    <font>
      <b/>
      <sz val="28"/>
      <color rgb="FF000000"/>
      <name val="Times New Roman"/>
      <family val="1"/>
    </font>
    <font>
      <b/>
      <sz val="9"/>
      <color rgb="FF000000"/>
      <name val="Arial"/>
      <family val="2"/>
    </font>
    <font>
      <b/>
      <sz val="26"/>
      <color rgb="FF000000"/>
      <name val="Calibri"/>
      <family val="2"/>
      <scheme val="minor"/>
    </font>
    <font>
      <sz val="11"/>
      <color rgb="FF000000"/>
      <name val="Arial"/>
      <family val="2"/>
    </font>
    <font>
      <b/>
      <sz val="24"/>
      <color rgb="FF000000"/>
      <name val="Calibri"/>
      <family val="2"/>
      <scheme val="minor"/>
    </font>
    <font>
      <b/>
      <sz val="22"/>
      <color rgb="FF000000"/>
      <name val="Calibri"/>
      <family val="2"/>
      <scheme val="minor"/>
    </font>
    <font>
      <b/>
      <sz val="14"/>
      <color rgb="FF008000"/>
      <name val="Calibri"/>
      <family val="2"/>
      <scheme val="minor"/>
    </font>
    <font>
      <sz val="14"/>
      <color rgb="FF008000"/>
      <name val="Calibri"/>
      <family val="2"/>
      <scheme val="minor"/>
    </font>
    <font>
      <sz val="11"/>
      <color theme="1"/>
      <name val="Calibri"/>
      <family val="2"/>
      <scheme val="minor"/>
    </font>
    <font>
      <b/>
      <sz val="11"/>
      <color theme="1"/>
      <name val="Calibri"/>
      <family val="2"/>
      <scheme val="minor"/>
    </font>
    <font>
      <b/>
      <sz val="16"/>
      <color rgb="FF000000"/>
      <name val="Arial"/>
      <family val="2"/>
    </font>
    <font>
      <b/>
      <sz val="16"/>
      <color rgb="FF000000"/>
      <name val="Arial Black"/>
      <family val="2"/>
    </font>
    <font>
      <sz val="11"/>
      <color rgb="FF006100"/>
      <name val="Calibri"/>
      <family val="2"/>
      <scheme val="minor"/>
    </font>
    <font>
      <sz val="9"/>
      <color rgb="FF000000"/>
      <name val="Arial"/>
      <family val="2"/>
    </font>
    <font>
      <b/>
      <sz val="24"/>
      <color rgb="FF000000"/>
      <name val="Arial"/>
      <family val="2"/>
    </font>
    <font>
      <sz val="14"/>
      <color theme="1"/>
      <name val="Calibri"/>
      <family val="2"/>
      <scheme val="minor"/>
    </font>
    <font>
      <sz val="11"/>
      <color theme="0"/>
      <name val="Calibri"/>
      <family val="2"/>
      <scheme val="minor"/>
    </font>
    <font>
      <b/>
      <sz val="22"/>
      <color theme="1"/>
      <name val="Calibri"/>
      <family val="2"/>
      <scheme val="minor"/>
    </font>
    <font>
      <sz val="12"/>
      <color theme="1"/>
      <name val="Calibri"/>
      <family val="2"/>
      <scheme val="minor"/>
    </font>
    <font>
      <sz val="11"/>
      <color theme="1"/>
      <name val="Arial"/>
      <family val="2"/>
    </font>
    <font>
      <b/>
      <sz val="36"/>
      <color rgb="FF000000"/>
      <name val="Calibri"/>
      <family val="2"/>
      <scheme val="minor"/>
    </font>
    <font>
      <b/>
      <sz val="9"/>
      <color rgb="FF000000"/>
      <name val="Tahoma"/>
      <family val="2"/>
    </font>
    <font>
      <b/>
      <sz val="9"/>
      <color theme="1"/>
      <name val="Tahoma"/>
      <family val="2"/>
    </font>
    <font>
      <b/>
      <sz val="9"/>
      <color theme="1"/>
      <name val="Arial"/>
      <family val="2"/>
    </font>
    <font>
      <b/>
      <sz val="12"/>
      <color rgb="FF008000"/>
      <name val="Times New Roman"/>
      <family val="1"/>
    </font>
    <font>
      <sz val="12"/>
      <color rgb="FF008000"/>
      <name val="Times New Roman"/>
      <family val="1"/>
    </font>
    <font>
      <sz val="10"/>
      <color theme="1"/>
      <name val="Arial"/>
      <family val="2"/>
    </font>
    <font>
      <b/>
      <sz val="11"/>
      <color theme="1"/>
      <name val="Arial"/>
      <family val="2"/>
    </font>
    <font>
      <b/>
      <sz val="10"/>
      <color theme="1"/>
      <name val="Arial"/>
      <family val="2"/>
    </font>
    <font>
      <sz val="12"/>
      <color theme="1"/>
      <name val="Arial"/>
      <family val="2"/>
    </font>
    <font>
      <b/>
      <sz val="8"/>
      <color theme="1"/>
      <name val="Arial"/>
      <family val="2"/>
    </font>
    <font>
      <sz val="8"/>
      <color rgb="FF000000"/>
      <name val="Arial"/>
      <family val="2"/>
    </font>
    <font>
      <sz val="8"/>
      <color theme="1"/>
      <name val="Arial"/>
      <family val="2"/>
    </font>
    <font>
      <sz val="9"/>
      <color theme="1"/>
      <name val="Arial"/>
      <family val="2"/>
    </font>
    <font>
      <b/>
      <sz val="16"/>
      <color theme="1"/>
      <name val="Arial"/>
      <family val="2"/>
    </font>
    <font>
      <sz val="22"/>
      <color theme="1"/>
      <name val="Arial Black"/>
      <family val="2"/>
    </font>
    <font>
      <sz val="20"/>
      <color theme="1"/>
      <name val="Arial Black"/>
      <family val="2"/>
    </font>
    <font>
      <sz val="24"/>
      <color theme="1"/>
      <name val="Arial Black"/>
      <family val="2"/>
    </font>
    <font>
      <b/>
      <sz val="11"/>
      <color rgb="FF000000"/>
      <name val="Arial"/>
      <family val="2"/>
    </font>
    <font>
      <b/>
      <sz val="24"/>
      <color theme="1"/>
      <name val="Arial Black"/>
      <family val="2"/>
    </font>
    <font>
      <b/>
      <sz val="16"/>
      <color theme="1"/>
      <name val="Arial Black"/>
      <family val="2"/>
    </font>
    <font>
      <sz val="18"/>
      <color theme="1"/>
      <name val="Arial Black"/>
      <family val="2"/>
    </font>
    <font>
      <sz val="16"/>
      <color theme="1"/>
      <name val="Arial Black"/>
      <family val="2"/>
    </font>
    <font>
      <b/>
      <sz val="18"/>
      <color theme="1"/>
      <name val="Arial"/>
      <family val="2"/>
    </font>
    <font>
      <b/>
      <sz val="20"/>
      <color theme="1"/>
      <name val="Arial"/>
      <family val="2"/>
    </font>
    <font>
      <b/>
      <sz val="16"/>
      <color theme="1"/>
      <name val="Calibri"/>
      <family val="2"/>
      <scheme val="minor"/>
    </font>
    <font>
      <b/>
      <sz val="12"/>
      <color theme="1"/>
      <name val="Arial"/>
      <family val="2"/>
    </font>
    <font>
      <b/>
      <sz val="24"/>
      <color theme="1"/>
      <name val="Arial"/>
      <family val="2"/>
    </font>
    <font>
      <b/>
      <sz val="22"/>
      <color theme="1"/>
      <name val="Arial"/>
      <family val="2"/>
    </font>
    <font>
      <b/>
      <sz val="26"/>
      <color theme="1"/>
      <name val="Arial"/>
      <family val="2"/>
    </font>
    <font>
      <b/>
      <sz val="12"/>
      <color rgb="FF000000"/>
      <name val="Arial"/>
      <family val="2"/>
    </font>
    <font>
      <sz val="11"/>
      <color rgb="FF0D0D0D"/>
      <name val="Arial"/>
      <family val="2"/>
    </font>
    <font>
      <b/>
      <sz val="14"/>
      <color theme="1"/>
      <name val="Arial Black"/>
      <family val="2"/>
    </font>
    <font>
      <sz val="8"/>
      <color rgb="FF202124"/>
      <name val="Arial"/>
      <family val="2"/>
    </font>
    <font>
      <b/>
      <sz val="36"/>
      <color theme="1"/>
      <name val="Calibri"/>
      <family val="2"/>
      <scheme val="minor"/>
    </font>
    <font>
      <b/>
      <sz val="14"/>
      <color theme="1"/>
      <name val="Arial"/>
      <family val="2"/>
    </font>
    <font>
      <b/>
      <u/>
      <sz val="10"/>
      <color rgb="FF000000"/>
      <name val="Arial"/>
      <family val="2"/>
    </font>
    <font>
      <u/>
      <sz val="10"/>
      <color rgb="FF000000"/>
      <name val="Arial"/>
      <family val="2"/>
    </font>
    <font>
      <b/>
      <i/>
      <u/>
      <sz val="10"/>
      <color rgb="FF000000"/>
      <name val="Arial"/>
      <family val="2"/>
    </font>
    <font>
      <b/>
      <sz val="10"/>
      <color rgb="FF202124"/>
      <name val="Arial"/>
      <family val="2"/>
    </font>
    <font>
      <b/>
      <sz val="16"/>
      <color rgb="FF008000"/>
      <name val="Times New Roman"/>
      <family val="1"/>
    </font>
    <font>
      <b/>
      <sz val="20"/>
      <color theme="1"/>
      <name val="Arial Black"/>
      <family val="2"/>
    </font>
    <font>
      <sz val="14"/>
      <color theme="1"/>
      <name val="Arial Black"/>
      <family val="2"/>
    </font>
    <font>
      <sz val="14"/>
      <name val="Arial Black"/>
      <family val="2"/>
    </font>
    <font>
      <sz val="10"/>
      <color theme="1"/>
      <name val="Calibri"/>
      <family val="2"/>
      <scheme val="minor"/>
    </font>
    <font>
      <sz val="10"/>
      <color rgb="FF000000"/>
      <name val="Calibri"/>
      <family val="2"/>
      <scheme val="minor"/>
    </font>
    <font>
      <sz val="11"/>
      <color rgb="FF008000"/>
      <name val="Calibri"/>
      <family val="2"/>
      <scheme val="minor"/>
    </font>
    <font>
      <sz val="11"/>
      <color theme="1"/>
      <name val="Calibri"/>
      <family val="2"/>
    </font>
    <font>
      <b/>
      <sz val="16"/>
      <color rgb="FF008000"/>
      <name val="Calibri"/>
      <family val="2"/>
      <scheme val="minor"/>
    </font>
    <font>
      <b/>
      <sz val="18"/>
      <color rgb="FF008000"/>
      <name val="Calibri"/>
      <family val="2"/>
      <scheme val="minor"/>
    </font>
    <font>
      <sz val="8"/>
      <color theme="1"/>
      <name val="Calibri"/>
      <family val="2"/>
      <scheme val="minor"/>
    </font>
    <font>
      <sz val="22"/>
      <color rgb="FF000000"/>
      <name val="Arial Black"/>
      <family val="2"/>
    </font>
    <font>
      <b/>
      <sz val="8"/>
      <color rgb="FF000000"/>
      <name val="Calibri"/>
      <family val="2"/>
      <scheme val="minor"/>
    </font>
    <font>
      <sz val="8"/>
      <color rgb="FF000000"/>
      <name val="Calibri"/>
      <family val="2"/>
      <scheme val="minor"/>
    </font>
    <font>
      <b/>
      <sz val="9"/>
      <color rgb="FF000000"/>
      <name val="Calibri"/>
      <family val="2"/>
      <scheme val="minor"/>
    </font>
    <font>
      <sz val="9"/>
      <color rgb="FF000000"/>
      <name val="Calibri"/>
      <family val="2"/>
      <scheme val="minor"/>
    </font>
    <font>
      <sz val="9"/>
      <color theme="1"/>
      <name val="Calibri"/>
      <family val="2"/>
      <scheme val="minor"/>
    </font>
    <font>
      <b/>
      <sz val="9"/>
      <color theme="1"/>
      <name val="Calibri"/>
      <family val="2"/>
      <scheme val="minor"/>
    </font>
    <font>
      <b/>
      <sz val="20"/>
      <color rgb="FF000000"/>
      <name val="Calibri"/>
      <family val="2"/>
      <scheme val="minor"/>
    </font>
    <font>
      <b/>
      <i/>
      <sz val="9"/>
      <color theme="1"/>
      <name val="Arial"/>
      <family val="2"/>
    </font>
    <font>
      <i/>
      <sz val="9"/>
      <color theme="1"/>
      <name val="Arial"/>
      <family val="2"/>
    </font>
    <font>
      <b/>
      <i/>
      <sz val="9"/>
      <color rgb="FF000000"/>
      <name val="Arial"/>
      <family val="2"/>
    </font>
    <font>
      <i/>
      <sz val="9"/>
      <color rgb="FF000000"/>
      <name val="Arial"/>
      <family val="2"/>
    </font>
    <font>
      <b/>
      <sz val="9"/>
      <name val="Arial"/>
      <family val="2"/>
    </font>
    <font>
      <b/>
      <sz val="10"/>
      <name val="Arial"/>
      <family val="2"/>
    </font>
    <font>
      <b/>
      <sz val="10"/>
      <color rgb="FF0D0D0D"/>
      <name val="Arial"/>
      <family val="2"/>
    </font>
    <font>
      <sz val="10"/>
      <color rgb="FF0D0D0D"/>
      <name val="Arial"/>
      <family val="2"/>
    </font>
    <font>
      <sz val="10"/>
      <color rgb="FF2F5496"/>
      <name val="Arial"/>
      <family val="2"/>
    </font>
    <font>
      <sz val="10"/>
      <name val="Arial"/>
      <family val="2"/>
    </font>
    <font>
      <sz val="10"/>
      <color rgb="FF4A4A4A"/>
      <name val="Arial"/>
      <family val="2"/>
    </font>
    <font>
      <sz val="10"/>
      <color rgb="FF3D4445"/>
      <name val="Arial"/>
      <family val="2"/>
    </font>
    <font>
      <b/>
      <sz val="20"/>
      <color theme="1"/>
      <name val="Calibri"/>
      <family val="2"/>
      <scheme val="minor"/>
    </font>
    <font>
      <sz val="9"/>
      <name val="Arial"/>
      <family val="2"/>
    </font>
    <font>
      <b/>
      <sz val="24"/>
      <name val="Calibri"/>
      <family val="2"/>
      <scheme val="minor"/>
    </font>
    <font>
      <sz val="9"/>
      <color rgb="FF2F5496"/>
      <name val="Arial"/>
      <family val="2"/>
    </font>
    <font>
      <b/>
      <sz val="9"/>
      <color rgb="FF2F5496"/>
      <name val="Arial"/>
      <family val="2"/>
    </font>
    <font>
      <sz val="9"/>
      <color rgb="FF0F1111"/>
      <name val="Arial"/>
      <family val="2"/>
    </font>
    <font>
      <sz val="9"/>
      <color rgb="FF0081C3"/>
      <name val="Arial"/>
      <family val="2"/>
    </font>
    <font>
      <b/>
      <sz val="12"/>
      <color rgb="FF008000"/>
      <name val="Arial"/>
      <family val="2"/>
    </font>
    <font>
      <b/>
      <sz val="14"/>
      <color rgb="FF008000"/>
      <name val="Arial"/>
      <family val="2"/>
    </font>
    <font>
      <b/>
      <sz val="16"/>
      <color rgb="FF008000"/>
      <name val="Arial"/>
      <family val="2"/>
    </font>
    <font>
      <sz val="11"/>
      <color rgb="FF008000"/>
      <name val="Times New Roman"/>
      <family val="1"/>
    </font>
    <font>
      <sz val="10"/>
      <color rgb="FF00000A"/>
      <name val="Arial"/>
      <family val="2"/>
    </font>
    <font>
      <b/>
      <sz val="10"/>
      <color rgb="FF00000A"/>
      <name val="Arial"/>
      <family val="2"/>
    </font>
    <font>
      <i/>
      <sz val="10"/>
      <color rgb="FFFF0000"/>
      <name val="Arial"/>
      <family val="2"/>
    </font>
    <font>
      <b/>
      <sz val="8"/>
      <color theme="1"/>
      <name val="Calibri"/>
      <family val="2"/>
      <scheme val="minor"/>
    </font>
    <font>
      <sz val="8"/>
      <color theme="1"/>
      <name val="Times New Roman"/>
      <family val="1"/>
    </font>
    <font>
      <b/>
      <sz val="11"/>
      <color rgb="FF008000"/>
      <name val="Times New Roman"/>
      <family val="1"/>
    </font>
    <font>
      <sz val="8"/>
      <color rgb="FF000000"/>
      <name val="Calibri"/>
      <family val="2"/>
    </font>
    <font>
      <i/>
      <sz val="10"/>
      <color rgb="FF000000"/>
      <name val="Arial"/>
      <family val="2"/>
    </font>
    <font>
      <vertAlign val="superscript"/>
      <sz val="9"/>
      <color theme="1"/>
      <name val="Arial"/>
      <family val="2"/>
    </font>
    <font>
      <b/>
      <sz val="22"/>
      <color rgb="FF000000"/>
      <name val="Arial"/>
      <family val="2"/>
    </font>
    <font>
      <b/>
      <sz val="12"/>
      <color theme="1"/>
      <name val="Calibri"/>
      <family val="2"/>
      <scheme val="minor"/>
    </font>
    <font>
      <sz val="8"/>
      <color rgb="FF000000"/>
      <name val="Times New Roman"/>
      <family val="1"/>
    </font>
    <font>
      <sz val="8"/>
      <color rgb="FF1C1C1C"/>
      <name val="Arial"/>
      <family val="2"/>
    </font>
    <font>
      <sz val="8"/>
      <color rgb="FF222222"/>
      <name val="Arial"/>
      <family val="2"/>
    </font>
    <font>
      <b/>
      <sz val="20"/>
      <color rgb="FFFF0000"/>
      <name val="Calibri"/>
      <family val="2"/>
      <scheme val="minor"/>
    </font>
  </fonts>
  <fills count="14">
    <fill>
      <patternFill patternType="none"/>
    </fill>
    <fill>
      <patternFill patternType="gray125"/>
    </fill>
    <fill>
      <patternFill patternType="solid">
        <fgColor rgb="FF00B0F0"/>
        <bgColor indexed="64"/>
      </patternFill>
    </fill>
    <fill>
      <patternFill patternType="solid">
        <fgColor rgb="FFFFFFFF"/>
        <bgColor indexed="64"/>
      </patternFill>
    </fill>
    <fill>
      <patternFill patternType="solid">
        <fgColor rgb="FFC6EFCE"/>
      </patternFill>
    </fill>
    <fill>
      <patternFill patternType="solid">
        <fgColor theme="8"/>
      </patternFill>
    </fill>
    <fill>
      <patternFill patternType="solid">
        <fgColor theme="8" tint="0.59999389629810485"/>
        <bgColor indexed="65"/>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rgb="FFF0F0F0"/>
        <bgColor indexed="64"/>
      </patternFill>
    </fill>
    <fill>
      <patternFill patternType="gray0625">
        <fgColor rgb="FF000000"/>
        <bgColor theme="0"/>
      </patternFill>
    </fill>
    <fill>
      <patternFill patternType="solid">
        <fgColor theme="0" tint="-4.9989318521683403E-2"/>
        <bgColor indexed="64"/>
      </patternFill>
    </fill>
    <fill>
      <patternFill patternType="solid">
        <fgColor theme="0" tint="-0.14999847407452621"/>
        <bgColor indexed="64"/>
      </patternFill>
    </fill>
  </fills>
  <borders count="32">
    <border>
      <left/>
      <right/>
      <top/>
      <bottom/>
      <diagonal/>
    </border>
    <border>
      <left/>
      <right/>
      <top style="medium">
        <color indexed="64"/>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6">
    <xf numFmtId="0" fontId="0" fillId="0" borderId="0"/>
    <xf numFmtId="0" fontId="25" fillId="4" borderId="0" applyNumberFormat="0" applyBorder="0" applyAlignment="0" applyProtection="0"/>
    <xf numFmtId="0" fontId="29" fillId="5" borderId="0" applyNumberFormat="0" applyBorder="0" applyAlignment="0" applyProtection="0"/>
    <xf numFmtId="0" fontId="21" fillId="6" borderId="0" applyNumberFormat="0" applyBorder="0" applyAlignment="0" applyProtection="0"/>
    <xf numFmtId="164" fontId="21" fillId="0" borderId="0" applyFont="0" applyFill="0" applyBorder="0" applyAlignment="0" applyProtection="0"/>
    <xf numFmtId="0" fontId="80" fillId="0" borderId="0"/>
  </cellStyleXfs>
  <cellXfs count="1103">
    <xf numFmtId="0" fontId="0" fillId="0" borderId="0" xfId="0"/>
    <xf numFmtId="0" fontId="0" fillId="0" borderId="0" xfId="0" applyAlignment="1">
      <alignment horizontal="center" vertical="center"/>
    </xf>
    <xf numFmtId="0" fontId="0" fillId="0" borderId="0" xfId="0" applyFont="1"/>
    <xf numFmtId="0" fontId="0" fillId="0" borderId="0" xfId="0" applyAlignment="1">
      <alignment vertical="center"/>
    </xf>
    <xf numFmtId="0" fontId="0" fillId="0" borderId="0" xfId="0" applyAlignment="1">
      <alignment vertical="top"/>
    </xf>
    <xf numFmtId="0" fontId="0" fillId="0" borderId="0" xfId="0" applyAlignment="1"/>
    <xf numFmtId="0" fontId="1" fillId="0" borderId="0" xfId="0" applyFont="1" applyAlignment="1">
      <alignment vertical="center"/>
    </xf>
    <xf numFmtId="0" fontId="0" fillId="0" borderId="0" xfId="0" applyAlignment="1">
      <alignment horizontal="left"/>
    </xf>
    <xf numFmtId="0" fontId="0" fillId="0" borderId="0" xfId="0" applyAlignment="1">
      <alignment vertical="center"/>
    </xf>
    <xf numFmtId="0" fontId="0" fillId="0" borderId="0" xfId="0" applyAlignment="1">
      <alignment horizontal="right" vertical="top" wrapText="1"/>
    </xf>
    <xf numFmtId="0" fontId="0" fillId="0" borderId="0" xfId="0" applyAlignment="1">
      <alignment horizontal="left" wrapText="1"/>
    </xf>
    <xf numFmtId="0" fontId="0" fillId="0" borderId="0" xfId="0" applyFont="1" applyAlignment="1">
      <alignment vertical="top"/>
    </xf>
    <xf numFmtId="0" fontId="0" fillId="0" borderId="0" xfId="0" applyAlignment="1">
      <alignment vertical="center"/>
    </xf>
    <xf numFmtId="0" fontId="0" fillId="0" borderId="0" xfId="0" applyAlignment="1">
      <alignment horizontal="left" vertical="top"/>
    </xf>
    <xf numFmtId="0" fontId="0" fillId="0" borderId="0" xfId="0" applyAlignment="1">
      <alignment vertical="top"/>
    </xf>
    <xf numFmtId="0" fontId="0" fillId="0" borderId="0" xfId="0" applyAlignment="1">
      <alignment vertical="center"/>
    </xf>
    <xf numFmtId="0" fontId="0" fillId="0" borderId="0" xfId="0" applyAlignment="1">
      <alignment horizontal="left" vertical="center" wrapText="1"/>
    </xf>
    <xf numFmtId="0" fontId="0" fillId="0" borderId="0" xfId="0"/>
    <xf numFmtId="0" fontId="0" fillId="0" borderId="0" xfId="0" applyAlignment="1">
      <alignment vertical="top"/>
    </xf>
    <xf numFmtId="0" fontId="0" fillId="0" borderId="0" xfId="0" applyAlignment="1">
      <alignment vertical="center"/>
    </xf>
    <xf numFmtId="0" fontId="0" fillId="0" borderId="0" xfId="0" applyAlignment="1">
      <alignment vertical="center"/>
    </xf>
    <xf numFmtId="0" fontId="0" fillId="0" borderId="0" xfId="0" applyAlignment="1">
      <alignment vertical="center"/>
    </xf>
    <xf numFmtId="2" fontId="0" fillId="0" borderId="0" xfId="0" applyNumberFormat="1"/>
    <xf numFmtId="2" fontId="0" fillId="0" borderId="0" xfId="0" applyNumberFormat="1" applyAlignment="1">
      <alignment horizontal="center" vertical="center"/>
    </xf>
    <xf numFmtId="165" fontId="0" fillId="0" borderId="0" xfId="0" applyNumberFormat="1"/>
    <xf numFmtId="0" fontId="0" fillId="0" borderId="0" xfId="0" applyFont="1" applyAlignment="1">
      <alignment vertical="center"/>
    </xf>
    <xf numFmtId="0" fontId="0" fillId="0" borderId="0" xfId="0" applyFont="1" applyAlignment="1">
      <alignment horizontal="center" vertical="center"/>
    </xf>
    <xf numFmtId="0" fontId="0" fillId="0" borderId="0" xfId="0" applyAlignment="1">
      <alignment vertical="center"/>
    </xf>
    <xf numFmtId="0" fontId="5" fillId="0" borderId="6" xfId="0" applyFont="1" applyBorder="1" applyAlignment="1">
      <alignment horizontal="center" vertical="center" wrapText="1"/>
    </xf>
    <xf numFmtId="0" fontId="0" fillId="0" borderId="0" xfId="0"/>
    <xf numFmtId="0" fontId="0" fillId="0" borderId="0" xfId="0" applyAlignment="1">
      <alignment vertical="top"/>
    </xf>
    <xf numFmtId="0" fontId="0" fillId="0" borderId="0" xfId="0" applyAlignment="1">
      <alignment vertical="center"/>
    </xf>
    <xf numFmtId="0" fontId="9" fillId="0" borderId="0" xfId="0" applyFont="1" applyAlignment="1">
      <alignment vertical="center"/>
    </xf>
    <xf numFmtId="0" fontId="0" fillId="0" borderId="0" xfId="0" applyAlignment="1">
      <alignment horizontal="left" vertical="center"/>
    </xf>
    <xf numFmtId="165" fontId="31" fillId="0" borderId="0" xfId="0" applyNumberFormat="1" applyFont="1"/>
    <xf numFmtId="0" fontId="0" fillId="0" borderId="0" xfId="0" applyFont="1" applyAlignment="1">
      <alignment horizontal="left" vertical="top"/>
    </xf>
    <xf numFmtId="0" fontId="0" fillId="0" borderId="0" xfId="0" applyFont="1" applyAlignment="1">
      <alignment horizontal="left"/>
    </xf>
    <xf numFmtId="0" fontId="0" fillId="0" borderId="0" xfId="0" applyAlignment="1">
      <alignment horizontal="left" vertical="center"/>
    </xf>
    <xf numFmtId="0" fontId="31" fillId="0" borderId="0" xfId="0" applyFont="1" applyAlignment="1">
      <alignment vertical="center"/>
    </xf>
    <xf numFmtId="0" fontId="31" fillId="0" borderId="0" xfId="0" applyFont="1" applyAlignment="1">
      <alignment horizontal="center" vertical="center"/>
    </xf>
    <xf numFmtId="0" fontId="31" fillId="0" borderId="0" xfId="0" applyFont="1"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164" fontId="0" fillId="0" borderId="0" xfId="4" applyFont="1"/>
    <xf numFmtId="164" fontId="0" fillId="0" borderId="0" xfId="4" applyFont="1" applyAlignment="1">
      <alignment horizontal="center" vertical="center"/>
    </xf>
    <xf numFmtId="0" fontId="0" fillId="0" borderId="0" xfId="0" applyAlignment="1">
      <alignment horizontal="center"/>
    </xf>
    <xf numFmtId="164" fontId="0" fillId="0" borderId="0" xfId="4" applyFont="1" applyAlignment="1">
      <alignment horizontal="center"/>
    </xf>
    <xf numFmtId="0" fontId="0" fillId="0" borderId="0" xfId="0" applyAlignment="1">
      <alignment horizontal="left" vertical="center"/>
    </xf>
    <xf numFmtId="0" fontId="0" fillId="0" borderId="0" xfId="0" applyAlignment="1">
      <alignment horizontal="center" vertical="top"/>
    </xf>
    <xf numFmtId="0" fontId="0" fillId="0" borderId="0" xfId="0"/>
    <xf numFmtId="0" fontId="0" fillId="0" borderId="0" xfId="0" applyAlignment="1">
      <alignment vertical="center"/>
    </xf>
    <xf numFmtId="0" fontId="9" fillId="0" borderId="6" xfId="0" applyFont="1" applyBorder="1" applyAlignment="1">
      <alignment horizontal="center" vertical="center" wrapText="1"/>
    </xf>
    <xf numFmtId="0" fontId="5" fillId="0" borderId="6" xfId="0" applyFont="1" applyBorder="1" applyAlignment="1">
      <alignment horizontal="center" vertical="center"/>
    </xf>
    <xf numFmtId="0" fontId="16" fillId="0" borderId="6" xfId="0" applyFont="1" applyBorder="1" applyAlignment="1">
      <alignment horizontal="center" wrapText="1"/>
    </xf>
    <xf numFmtId="3" fontId="16" fillId="0" borderId="6" xfId="0" applyNumberFormat="1" applyFont="1" applyBorder="1" applyAlignment="1">
      <alignment horizontal="center" wrapText="1"/>
    </xf>
    <xf numFmtId="0" fontId="26" fillId="0" borderId="6" xfId="0" applyFont="1" applyBorder="1" applyAlignment="1">
      <alignment horizontal="center" vertical="center" wrapText="1"/>
    </xf>
    <xf numFmtId="0" fontId="7" fillId="0" borderId="6" xfId="0" applyFont="1" applyBorder="1" applyAlignment="1">
      <alignment horizontal="center" vertical="center" wrapText="1"/>
    </xf>
    <xf numFmtId="3" fontId="7" fillId="0" borderId="6" xfId="0" applyNumberFormat="1" applyFont="1" applyBorder="1" applyAlignment="1">
      <alignment horizontal="justify" vertical="center" wrapText="1"/>
    </xf>
    <xf numFmtId="0" fontId="7" fillId="0" borderId="6" xfId="0" applyFont="1" applyBorder="1" applyAlignment="1">
      <alignment horizontal="justify" vertical="center" wrapText="1"/>
    </xf>
    <xf numFmtId="3" fontId="26" fillId="0" borderId="6" xfId="0" applyNumberFormat="1" applyFont="1" applyBorder="1" applyAlignment="1">
      <alignment horizontal="center" vertical="center" wrapText="1"/>
    </xf>
    <xf numFmtId="3" fontId="26" fillId="0" borderId="6" xfId="0" applyNumberFormat="1" applyFont="1" applyBorder="1" applyAlignment="1">
      <alignment vertical="center" wrapText="1"/>
    </xf>
    <xf numFmtId="0" fontId="26" fillId="0" borderId="6" xfId="0" applyFont="1" applyBorder="1" applyAlignment="1">
      <alignment vertical="center" wrapText="1"/>
    </xf>
    <xf numFmtId="0" fontId="7" fillId="0" borderId="6" xfId="0" applyFont="1" applyBorder="1" applyAlignment="1">
      <alignment horizontal="center" vertical="center"/>
    </xf>
    <xf numFmtId="0" fontId="14" fillId="0" borderId="6" xfId="0" applyFont="1" applyBorder="1" applyAlignment="1">
      <alignment horizontal="justify" vertical="top" wrapText="1"/>
    </xf>
    <xf numFmtId="0" fontId="0" fillId="0" borderId="0" xfId="0" applyAlignment="1">
      <alignment vertical="center"/>
    </xf>
    <xf numFmtId="0" fontId="46" fillId="0" borderId="6" xfId="0" applyFont="1" applyBorder="1" applyAlignment="1">
      <alignment vertical="center" wrapText="1"/>
    </xf>
    <xf numFmtId="0" fontId="26" fillId="0" borderId="6" xfId="0" applyFont="1" applyBorder="1" applyAlignment="1">
      <alignment vertical="center"/>
    </xf>
    <xf numFmtId="0" fontId="44" fillId="7" borderId="6" xfId="0" applyFont="1" applyFill="1" applyBorder="1" applyAlignment="1">
      <alignment horizontal="center" vertical="center" wrapText="1"/>
    </xf>
    <xf numFmtId="0" fontId="0" fillId="0" borderId="0" xfId="0"/>
    <xf numFmtId="0" fontId="44" fillId="7" borderId="6" xfId="0" applyFont="1" applyFill="1" applyBorder="1" applyAlignment="1">
      <alignment horizontal="left" vertical="center"/>
    </xf>
    <xf numFmtId="3" fontId="6" fillId="7" borderId="6" xfId="0" applyNumberFormat="1" applyFont="1" applyFill="1" applyBorder="1" applyAlignment="1">
      <alignment horizontal="left" vertical="center" wrapText="1"/>
    </xf>
    <xf numFmtId="0" fontId="6" fillId="7" borderId="6" xfId="0" applyFont="1" applyFill="1" applyBorder="1" applyAlignment="1">
      <alignment vertical="center" wrapText="1"/>
    </xf>
    <xf numFmtId="0" fontId="6" fillId="7" borderId="6" xfId="0" applyFont="1" applyFill="1" applyBorder="1" applyAlignment="1">
      <alignment horizontal="left" vertical="center" wrapText="1"/>
    </xf>
    <xf numFmtId="0" fontId="44" fillId="7" borderId="6" xfId="0" applyFont="1" applyFill="1" applyBorder="1" applyAlignment="1">
      <alignment vertical="center" wrapText="1"/>
    </xf>
    <xf numFmtId="0" fontId="44" fillId="7" borderId="6" xfId="0" applyFont="1" applyFill="1" applyBorder="1" applyAlignment="1">
      <alignment horizontal="center" vertical="center"/>
    </xf>
    <xf numFmtId="0" fontId="46" fillId="0" borderId="6" xfId="0" applyFont="1" applyBorder="1" applyAlignment="1">
      <alignment horizontal="center" vertical="center" wrapText="1"/>
    </xf>
    <xf numFmtId="0" fontId="14" fillId="0" borderId="6" xfId="0" applyFont="1" applyBorder="1" applyAlignment="1">
      <alignment vertical="center" wrapText="1"/>
    </xf>
    <xf numFmtId="3" fontId="9" fillId="0" borderId="6" xfId="0" applyNumberFormat="1" applyFont="1" applyBorder="1" applyAlignment="1">
      <alignment horizontal="center" vertical="center"/>
    </xf>
    <xf numFmtId="0" fontId="12" fillId="0" borderId="6" xfId="0" applyFont="1" applyBorder="1" applyAlignment="1">
      <alignment horizontal="justify" vertical="center" wrapText="1"/>
    </xf>
    <xf numFmtId="3" fontId="9" fillId="0" borderId="6" xfId="0" applyNumberFormat="1" applyFont="1" applyBorder="1" applyAlignment="1">
      <alignment horizontal="left" vertical="center"/>
    </xf>
    <xf numFmtId="0" fontId="0" fillId="0" borderId="0" xfId="0" applyAlignment="1">
      <alignment vertical="center"/>
    </xf>
    <xf numFmtId="0" fontId="0" fillId="0" borderId="0" xfId="0"/>
    <xf numFmtId="0" fontId="26" fillId="0" borderId="6" xfId="0" applyFont="1" applyBorder="1" applyAlignment="1">
      <alignment horizontal="justify" vertical="center" wrapText="1"/>
    </xf>
    <xf numFmtId="0" fontId="3" fillId="0" borderId="0" xfId="0" applyFont="1" applyBorder="1" applyAlignment="1">
      <alignment horizontal="center" vertical="top"/>
    </xf>
    <xf numFmtId="0" fontId="0" fillId="0" borderId="0" xfId="0" applyAlignment="1">
      <alignment vertical="center"/>
    </xf>
    <xf numFmtId="0" fontId="3" fillId="0" borderId="0" xfId="0" applyFont="1" applyAlignment="1">
      <alignment horizontal="center" vertical="top"/>
    </xf>
    <xf numFmtId="0" fontId="9" fillId="0" borderId="0" xfId="0" applyFont="1" applyAlignment="1">
      <alignment horizontal="left" vertical="center"/>
    </xf>
    <xf numFmtId="0" fontId="0" fillId="0" borderId="0" xfId="0"/>
    <xf numFmtId="0" fontId="0" fillId="0" borderId="0" xfId="0" applyAlignment="1">
      <alignment vertical="top"/>
    </xf>
    <xf numFmtId="0" fontId="34" fillId="0" borderId="6" xfId="0" applyFont="1" applyBorder="1" applyAlignment="1">
      <alignment horizontal="center" vertical="center" wrapText="1"/>
    </xf>
    <xf numFmtId="0" fontId="0" fillId="0" borderId="0" xfId="0" applyBorder="1"/>
    <xf numFmtId="0" fontId="35" fillId="0" borderId="6" xfId="0" applyFont="1" applyBorder="1" applyAlignment="1">
      <alignment horizontal="center" vertical="center" wrapText="1"/>
    </xf>
    <xf numFmtId="3" fontId="46" fillId="0" borderId="6" xfId="0" applyNumberFormat="1" applyFont="1" applyBorder="1" applyAlignment="1">
      <alignment vertical="center" wrapText="1"/>
    </xf>
    <xf numFmtId="3" fontId="7" fillId="0" borderId="6" xfId="0" applyNumberFormat="1" applyFont="1" applyBorder="1" applyAlignment="1">
      <alignment vertical="center" wrapText="1"/>
    </xf>
    <xf numFmtId="0" fontId="37" fillId="0" borderId="0" xfId="0" applyFont="1" applyAlignment="1">
      <alignment vertical="center"/>
    </xf>
    <xf numFmtId="0" fontId="38" fillId="0" borderId="0" xfId="0" applyFont="1" applyAlignment="1">
      <alignment vertical="center"/>
    </xf>
    <xf numFmtId="0" fontId="0" fillId="0" borderId="0" xfId="0" applyAlignment="1">
      <alignment vertical="center"/>
    </xf>
    <xf numFmtId="0" fontId="0" fillId="0" borderId="0" xfId="0"/>
    <xf numFmtId="0" fontId="0" fillId="0" borderId="0" xfId="0" applyAlignment="1">
      <alignment vertical="top"/>
    </xf>
    <xf numFmtId="3" fontId="26" fillId="7" borderId="6" xfId="0" applyNumberFormat="1" applyFont="1" applyFill="1" applyBorder="1" applyAlignment="1">
      <alignment vertical="center" wrapText="1"/>
    </xf>
    <xf numFmtId="0" fontId="26" fillId="7" borderId="6" xfId="0" applyFont="1" applyFill="1" applyBorder="1" applyAlignment="1">
      <alignment vertical="center" wrapText="1"/>
    </xf>
    <xf numFmtId="0" fontId="26" fillId="7" borderId="6" xfId="0" applyFont="1" applyFill="1" applyBorder="1" applyAlignment="1">
      <alignment horizontal="center" vertical="center" wrapText="1"/>
    </xf>
    <xf numFmtId="0" fontId="0" fillId="0" borderId="0" xfId="0" applyAlignment="1">
      <alignment vertical="top"/>
    </xf>
    <xf numFmtId="0" fontId="0" fillId="0" borderId="0" xfId="0" applyAlignment="1">
      <alignment vertical="top"/>
    </xf>
    <xf numFmtId="0" fontId="0" fillId="0" borderId="0" xfId="0"/>
    <xf numFmtId="0" fontId="0" fillId="0" borderId="0" xfId="0"/>
    <xf numFmtId="0" fontId="0" fillId="0" borderId="0" xfId="0" applyAlignment="1">
      <alignment vertical="top"/>
    </xf>
    <xf numFmtId="0" fontId="7" fillId="8" borderId="6" xfId="0" applyFont="1" applyFill="1" applyBorder="1" applyAlignment="1">
      <alignment horizontal="center" vertical="center"/>
    </xf>
    <xf numFmtId="4" fontId="0" fillId="0" borderId="6" xfId="0" applyNumberFormat="1" applyBorder="1"/>
    <xf numFmtId="0" fontId="39" fillId="0" borderId="6" xfId="0" applyFont="1" applyBorder="1" applyAlignment="1">
      <alignment horizontal="justify" vertical="center" wrapText="1"/>
    </xf>
    <xf numFmtId="40" fontId="39" fillId="0" borderId="6" xfId="0" applyNumberFormat="1" applyFont="1" applyBorder="1" applyAlignment="1">
      <alignment horizontal="center" vertical="center" wrapText="1"/>
    </xf>
    <xf numFmtId="0" fontId="3" fillId="0" borderId="0" xfId="0" applyFont="1" applyBorder="1" applyAlignment="1">
      <alignment horizontal="center" vertical="center"/>
    </xf>
    <xf numFmtId="0" fontId="0" fillId="0" borderId="0" xfId="0" applyAlignment="1">
      <alignment vertical="center"/>
    </xf>
    <xf numFmtId="0" fontId="0" fillId="0" borderId="0" xfId="0"/>
    <xf numFmtId="0" fontId="3" fillId="0" borderId="0" xfId="0" applyFont="1" applyBorder="1" applyAlignment="1">
      <alignment horizontal="center" vertical="center" wrapText="1"/>
    </xf>
    <xf numFmtId="0" fontId="12" fillId="7" borderId="6" xfId="0" applyFont="1" applyFill="1" applyBorder="1" applyAlignment="1">
      <alignment horizontal="center" wrapText="1"/>
    </xf>
    <xf numFmtId="165" fontId="22" fillId="7" borderId="6" xfId="0" applyNumberFormat="1" applyFont="1" applyFill="1" applyBorder="1" applyAlignment="1">
      <alignment horizontal="center" wrapText="1"/>
    </xf>
    <xf numFmtId="0" fontId="16" fillId="7" borderId="6" xfId="0" applyFont="1" applyFill="1" applyBorder="1" applyAlignment="1">
      <alignment horizontal="center" wrapText="1"/>
    </xf>
    <xf numFmtId="0" fontId="16" fillId="7" borderId="6" xfId="0" applyFont="1" applyFill="1" applyBorder="1" applyAlignment="1">
      <alignment horizontal="center"/>
    </xf>
    <xf numFmtId="0" fontId="32" fillId="7" borderId="6" xfId="0" applyFont="1" applyFill="1" applyBorder="1"/>
    <xf numFmtId="165" fontId="42" fillId="7" borderId="6" xfId="0" applyNumberFormat="1" applyFont="1" applyFill="1" applyBorder="1"/>
    <xf numFmtId="0" fontId="51" fillId="0" borderId="6" xfId="0" applyFont="1" applyBorder="1" applyAlignment="1">
      <alignment horizontal="center" vertical="center" wrapText="1"/>
    </xf>
    <xf numFmtId="0" fontId="59" fillId="0" borderId="6" xfId="0" applyFont="1" applyBorder="1" applyAlignment="1">
      <alignment horizontal="center" vertical="center" wrapText="1"/>
    </xf>
    <xf numFmtId="0" fontId="14" fillId="7" borderId="20" xfId="0" applyFont="1" applyFill="1" applyBorder="1" applyAlignment="1">
      <alignment horizontal="center" vertical="center"/>
    </xf>
    <xf numFmtId="0" fontId="16" fillId="0" borderId="6" xfId="0" applyFont="1" applyBorder="1" applyAlignment="1">
      <alignment horizontal="center" vertical="center" wrapText="1"/>
    </xf>
    <xf numFmtId="0" fontId="0" fillId="0" borderId="0" xfId="0"/>
    <xf numFmtId="0" fontId="0" fillId="0" borderId="0" xfId="0" applyAlignment="1">
      <alignment vertical="top"/>
    </xf>
    <xf numFmtId="0" fontId="36" fillId="0" borderId="6" xfId="0" applyFont="1" applyBorder="1" applyAlignment="1">
      <alignment vertical="center" wrapText="1"/>
    </xf>
    <xf numFmtId="3" fontId="32" fillId="0" borderId="6" xfId="0" applyNumberFormat="1" applyFont="1" applyBorder="1" applyAlignment="1">
      <alignment horizontal="center" vertical="center" wrapText="1"/>
    </xf>
    <xf numFmtId="0" fontId="36" fillId="0" borderId="11" xfId="0" applyFont="1" applyBorder="1" applyAlignment="1">
      <alignment horizontal="center" vertical="center" wrapText="1"/>
    </xf>
    <xf numFmtId="0" fontId="14" fillId="7" borderId="6" xfId="0" applyFont="1" applyFill="1" applyBorder="1" applyAlignment="1">
      <alignment horizontal="center" vertical="center" wrapText="1"/>
    </xf>
    <xf numFmtId="3" fontId="16" fillId="0" borderId="6" xfId="0" applyNumberFormat="1" applyFont="1" applyBorder="1" applyAlignment="1">
      <alignment horizontal="center" vertical="center" wrapText="1"/>
    </xf>
    <xf numFmtId="0" fontId="64" fillId="0" borderId="6" xfId="0" applyFont="1" applyBorder="1" applyAlignment="1">
      <alignment horizontal="justify" wrapText="1"/>
    </xf>
    <xf numFmtId="0" fontId="14" fillId="7" borderId="11" xfId="0" applyFont="1" applyFill="1" applyBorder="1" applyAlignment="1">
      <alignment horizontal="center" vertical="center" wrapText="1"/>
    </xf>
    <xf numFmtId="164" fontId="14" fillId="7" borderId="11" xfId="4" applyFont="1" applyFill="1" applyBorder="1" applyAlignment="1">
      <alignment horizontal="center" vertical="center" wrapText="1"/>
    </xf>
    <xf numFmtId="0" fontId="7" fillId="0" borderId="6" xfId="0" applyFont="1" applyBorder="1" applyAlignment="1">
      <alignment horizontal="justify" vertical="center"/>
    </xf>
    <xf numFmtId="0" fontId="5" fillId="0" borderId="6" xfId="0" applyFont="1" applyBorder="1" applyAlignment="1">
      <alignment horizontal="justify" vertical="center" wrapText="1"/>
    </xf>
    <xf numFmtId="0" fontId="5" fillId="7" borderId="11" xfId="0" applyFont="1" applyFill="1" applyBorder="1" applyAlignment="1">
      <alignment horizontal="justify" vertical="center" wrapText="1"/>
    </xf>
    <xf numFmtId="0" fontId="5" fillId="7" borderId="11" xfId="0" applyFont="1" applyFill="1" applyBorder="1" applyAlignment="1">
      <alignment horizontal="justify" vertical="center"/>
    </xf>
    <xf numFmtId="0" fontId="7" fillId="7" borderId="6" xfId="0" applyFont="1" applyFill="1" applyBorder="1" applyAlignment="1">
      <alignment vertical="center" wrapText="1"/>
    </xf>
    <xf numFmtId="0" fontId="39" fillId="7" borderId="6" xfId="0" applyFont="1" applyFill="1" applyBorder="1" applyAlignment="1">
      <alignment horizontal="center" vertical="center" wrapText="1"/>
    </xf>
    <xf numFmtId="0" fontId="41" fillId="7" borderId="6" xfId="0" applyFont="1" applyFill="1" applyBorder="1" applyAlignment="1">
      <alignment horizontal="center" vertical="center" wrapText="1"/>
    </xf>
    <xf numFmtId="0" fontId="41" fillId="7" borderId="11" xfId="0" applyFont="1" applyFill="1" applyBorder="1" applyAlignment="1">
      <alignment vertical="center" wrapText="1"/>
    </xf>
    <xf numFmtId="0" fontId="5" fillId="7" borderId="11" xfId="0" applyFont="1" applyFill="1" applyBorder="1" applyAlignment="1">
      <alignment horizontal="center" vertical="center"/>
    </xf>
    <xf numFmtId="0" fontId="41" fillId="7" borderId="11" xfId="0" applyFont="1" applyFill="1" applyBorder="1" applyAlignment="1">
      <alignment horizontal="center" vertical="center" wrapText="1"/>
    </xf>
    <xf numFmtId="0" fontId="3" fillId="0" borderId="0" xfId="0" applyFont="1" applyAlignment="1">
      <alignment horizontal="center" vertical="top"/>
    </xf>
    <xf numFmtId="0" fontId="0" fillId="0" borderId="0" xfId="0" applyAlignment="1">
      <alignment vertical="top"/>
    </xf>
    <xf numFmtId="0" fontId="32" fillId="0" borderId="0" xfId="0" applyFont="1" applyAlignment="1">
      <alignment horizontal="justify" vertical="center"/>
    </xf>
    <xf numFmtId="0" fontId="41" fillId="0" borderId="6" xfId="0" applyFont="1" applyBorder="1" applyAlignment="1">
      <alignment horizontal="justify" vertical="center" wrapText="1"/>
    </xf>
    <xf numFmtId="0" fontId="72" fillId="0" borderId="6" xfId="0" applyFont="1" applyBorder="1" applyAlignment="1">
      <alignment horizontal="justify" vertical="center" wrapText="1"/>
    </xf>
    <xf numFmtId="0" fontId="36" fillId="7" borderId="6" xfId="0" applyFont="1" applyFill="1" applyBorder="1" applyAlignment="1">
      <alignment horizontal="center" vertical="center" wrapText="1"/>
    </xf>
    <xf numFmtId="0" fontId="14" fillId="7" borderId="6" xfId="0" applyFont="1" applyFill="1" applyBorder="1" applyAlignment="1">
      <alignment horizontal="center" vertical="center"/>
    </xf>
    <xf numFmtId="3" fontId="16" fillId="7" borderId="6" xfId="0" applyNumberFormat="1" applyFont="1" applyFill="1" applyBorder="1" applyAlignment="1">
      <alignment horizontal="center" vertical="center" wrapText="1"/>
    </xf>
    <xf numFmtId="0" fontId="41" fillId="7" borderId="6" xfId="0" applyFont="1" applyFill="1" applyBorder="1" applyAlignment="1">
      <alignment vertical="center" wrapText="1"/>
    </xf>
    <xf numFmtId="0" fontId="6" fillId="0" borderId="6" xfId="0" applyFont="1" applyBorder="1" applyAlignment="1">
      <alignment vertical="center" wrapText="1"/>
    </xf>
    <xf numFmtId="0" fontId="36" fillId="7" borderId="6" xfId="0" applyFont="1" applyFill="1" applyBorder="1" applyAlignment="1">
      <alignment vertical="center" wrapText="1"/>
    </xf>
    <xf numFmtId="0" fontId="0" fillId="0" borderId="0" xfId="0" applyAlignment="1">
      <alignment vertical="center"/>
    </xf>
    <xf numFmtId="0" fontId="0" fillId="0" borderId="0" xfId="0" applyAlignment="1">
      <alignment vertical="center"/>
    </xf>
    <xf numFmtId="0" fontId="0" fillId="0" borderId="0" xfId="0" applyAlignment="1">
      <alignment vertical="top"/>
    </xf>
    <xf numFmtId="0" fontId="0" fillId="0" borderId="0" xfId="0" applyAlignment="1">
      <alignment vertical="center"/>
    </xf>
    <xf numFmtId="0" fontId="0" fillId="0" borderId="0" xfId="0" applyAlignment="1">
      <alignment vertical="top"/>
    </xf>
    <xf numFmtId="2" fontId="0" fillId="0" borderId="0" xfId="0" applyNumberFormat="1" applyAlignment="1">
      <alignment vertical="center"/>
    </xf>
    <xf numFmtId="2" fontId="2" fillId="0" borderId="0" xfId="0" applyNumberFormat="1" applyFont="1" applyAlignment="1">
      <alignment horizontal="center" vertical="center" wrapText="1"/>
    </xf>
    <xf numFmtId="0" fontId="32" fillId="0" borderId="0" xfId="0" applyFont="1"/>
    <xf numFmtId="0" fontId="0" fillId="0" borderId="0" xfId="0" applyAlignment="1">
      <alignment vertical="top" wrapText="1"/>
    </xf>
    <xf numFmtId="0" fontId="0" fillId="0" borderId="0" xfId="0" applyAlignment="1">
      <alignment wrapText="1"/>
    </xf>
    <xf numFmtId="0" fontId="0" fillId="0" borderId="0" xfId="0" applyAlignment="1">
      <alignment vertical="center"/>
    </xf>
    <xf numFmtId="0" fontId="32" fillId="0" borderId="0" xfId="0" applyFont="1" applyAlignment="1">
      <alignment vertical="top"/>
    </xf>
    <xf numFmtId="0" fontId="5" fillId="0" borderId="6" xfId="0" applyFont="1" applyBorder="1" applyAlignment="1">
      <alignment vertical="center"/>
    </xf>
    <xf numFmtId="0" fontId="0" fillId="0" borderId="0" xfId="0" applyAlignment="1">
      <alignment vertical="center"/>
    </xf>
    <xf numFmtId="0" fontId="0" fillId="0" borderId="0" xfId="0" applyAlignment="1">
      <alignment vertical="top"/>
    </xf>
    <xf numFmtId="0" fontId="28" fillId="0" borderId="0" xfId="0" applyFont="1" applyAlignment="1">
      <alignment vertical="top"/>
    </xf>
    <xf numFmtId="0" fontId="28" fillId="0" borderId="0" xfId="0" applyFont="1"/>
    <xf numFmtId="0" fontId="0" fillId="0" borderId="0" xfId="0" applyAlignment="1">
      <alignment vertical="center"/>
    </xf>
    <xf numFmtId="0" fontId="0" fillId="0" borderId="0" xfId="0" applyAlignment="1">
      <alignment vertical="top"/>
    </xf>
    <xf numFmtId="3" fontId="41" fillId="7" borderId="6" xfId="0" applyNumberFormat="1" applyFont="1" applyFill="1" applyBorder="1" applyAlignment="1">
      <alignment horizontal="center" vertical="center" wrapText="1"/>
    </xf>
    <xf numFmtId="0" fontId="3" fillId="0" borderId="0" xfId="0" applyFont="1" applyAlignment="1">
      <alignment horizontal="center" vertical="top"/>
    </xf>
    <xf numFmtId="0" fontId="0" fillId="0" borderId="0" xfId="0" applyAlignment="1">
      <alignment vertical="top"/>
    </xf>
    <xf numFmtId="3" fontId="0" fillId="0" borderId="0" xfId="0" applyNumberFormat="1"/>
    <xf numFmtId="3" fontId="5" fillId="0" borderId="6" xfId="0" applyNumberFormat="1" applyFont="1" applyBorder="1" applyAlignment="1">
      <alignment horizontal="center" vertical="center"/>
    </xf>
    <xf numFmtId="0" fontId="0" fillId="0" borderId="0" xfId="0" applyAlignment="1">
      <alignment vertical="center"/>
    </xf>
    <xf numFmtId="0" fontId="0" fillId="0" borderId="0" xfId="0" applyAlignment="1">
      <alignment vertical="center"/>
    </xf>
    <xf numFmtId="49" fontId="0" fillId="0" borderId="0" xfId="0" applyNumberFormat="1" applyFont="1" applyAlignment="1">
      <alignment horizontal="left" vertical="top"/>
    </xf>
    <xf numFmtId="0" fontId="41" fillId="0" borderId="6" xfId="0" applyFont="1" applyBorder="1" applyAlignment="1">
      <alignment vertical="center" wrapText="1"/>
    </xf>
    <xf numFmtId="0" fontId="0" fillId="0" borderId="0" xfId="0" applyAlignment="1">
      <alignment vertical="center"/>
    </xf>
    <xf numFmtId="0" fontId="0" fillId="0" borderId="0" xfId="0" applyFont="1" applyFill="1" applyAlignment="1">
      <alignment vertical="top"/>
    </xf>
    <xf numFmtId="0" fontId="0" fillId="0" borderId="0" xfId="0" applyAlignment="1">
      <alignment vertical="center"/>
    </xf>
    <xf numFmtId="0" fontId="0" fillId="0" borderId="0" xfId="0" applyAlignment="1">
      <alignment vertical="center"/>
    </xf>
    <xf numFmtId="0" fontId="32" fillId="0" borderId="6" xfId="0" applyFont="1" applyBorder="1" applyAlignment="1">
      <alignment horizontal="center" vertical="center" wrapText="1"/>
    </xf>
    <xf numFmtId="3" fontId="7" fillId="0" borderId="6" xfId="0" applyNumberFormat="1" applyFont="1" applyBorder="1" applyAlignment="1">
      <alignment horizontal="justify" vertical="center"/>
    </xf>
    <xf numFmtId="0" fontId="0" fillId="0" borderId="0" xfId="0" applyAlignment="1">
      <alignment vertical="center"/>
    </xf>
    <xf numFmtId="0" fontId="44" fillId="0" borderId="6" xfId="0" applyFont="1" applyBorder="1" applyAlignment="1">
      <alignment horizontal="center" vertical="center"/>
    </xf>
    <xf numFmtId="0" fontId="45" fillId="0" borderId="6" xfId="0" applyFont="1" applyBorder="1" applyAlignment="1">
      <alignment horizontal="center" vertical="center" wrapText="1"/>
    </xf>
    <xf numFmtId="0" fontId="45" fillId="0" borderId="6" xfId="0" applyFont="1" applyBorder="1" applyAlignment="1">
      <alignment horizontal="center" vertical="center"/>
    </xf>
    <xf numFmtId="0" fontId="46" fillId="0" borderId="6" xfId="0" applyFont="1" applyBorder="1"/>
    <xf numFmtId="0" fontId="26" fillId="0" borderId="6" xfId="0" applyFont="1" applyBorder="1" applyAlignment="1">
      <alignment horizontal="center" vertical="center"/>
    </xf>
    <xf numFmtId="0" fontId="22" fillId="0" borderId="6" xfId="0" applyFont="1" applyBorder="1" applyAlignment="1">
      <alignment horizontal="left" vertical="center" wrapText="1"/>
    </xf>
    <xf numFmtId="0" fontId="0" fillId="0" borderId="6" xfId="0" applyFont="1" applyBorder="1" applyAlignment="1">
      <alignment horizontal="left" vertical="center" wrapText="1"/>
    </xf>
    <xf numFmtId="0" fontId="0" fillId="0" borderId="6" xfId="0" applyFont="1" applyBorder="1" applyAlignment="1">
      <alignment horizontal="left" vertical="center"/>
    </xf>
    <xf numFmtId="3" fontId="0" fillId="0" borderId="6" xfId="0" applyNumberFormat="1" applyFont="1" applyBorder="1" applyAlignment="1">
      <alignment horizontal="left" vertical="center"/>
    </xf>
    <xf numFmtId="0" fontId="0" fillId="0" borderId="9" xfId="0" applyFont="1" applyBorder="1" applyAlignment="1">
      <alignment horizontal="left" vertical="center"/>
    </xf>
    <xf numFmtId="0" fontId="0" fillId="0" borderId="0" xfId="0" applyFont="1" applyAlignment="1">
      <alignment horizontal="left" vertical="center"/>
    </xf>
    <xf numFmtId="3" fontId="12" fillId="0" borderId="6" xfId="0" applyNumberFormat="1" applyFont="1" applyBorder="1" applyAlignment="1">
      <alignment horizontal="left" vertical="center" wrapText="1"/>
    </xf>
    <xf numFmtId="0" fontId="12" fillId="0" borderId="6" xfId="0" applyFont="1" applyBorder="1" applyAlignment="1">
      <alignment horizontal="left" vertical="center" wrapText="1"/>
    </xf>
    <xf numFmtId="0" fontId="9" fillId="0" borderId="6" xfId="0" applyFont="1" applyBorder="1" applyAlignment="1">
      <alignment horizontal="left" vertical="center" wrapText="1"/>
    </xf>
    <xf numFmtId="3" fontId="0" fillId="0" borderId="6" xfId="0" applyNumberFormat="1" applyFont="1" applyBorder="1" applyAlignment="1">
      <alignment horizontal="left" vertical="center" wrapText="1"/>
    </xf>
    <xf numFmtId="3" fontId="9" fillId="3" borderId="6" xfId="0" applyNumberFormat="1" applyFont="1" applyFill="1" applyBorder="1" applyAlignment="1">
      <alignment horizontal="left" vertical="center"/>
    </xf>
    <xf numFmtId="165" fontId="22" fillId="0" borderId="6" xfId="0" applyNumberFormat="1" applyFont="1" applyBorder="1" applyAlignment="1">
      <alignment horizontal="left" vertical="center" wrapText="1"/>
    </xf>
    <xf numFmtId="0" fontId="0" fillId="0" borderId="6" xfId="0" applyFont="1" applyBorder="1" applyAlignment="1">
      <alignment vertical="center"/>
    </xf>
    <xf numFmtId="4" fontId="0" fillId="0" borderId="6" xfId="0" applyNumberFormat="1" applyBorder="1" applyAlignment="1">
      <alignment vertical="center"/>
    </xf>
    <xf numFmtId="165" fontId="0" fillId="0" borderId="0" xfId="0" applyNumberFormat="1" applyFont="1" applyAlignment="1">
      <alignment vertical="top"/>
    </xf>
    <xf numFmtId="165" fontId="41" fillId="0" borderId="3" xfId="0" applyNumberFormat="1" applyFont="1" applyBorder="1" applyAlignment="1">
      <alignment vertical="center" wrapText="1"/>
    </xf>
    <xf numFmtId="0" fontId="0" fillId="0" borderId="0" xfId="0" applyFont="1" applyAlignment="1">
      <alignment horizontal="center" vertical="top"/>
    </xf>
    <xf numFmtId="0" fontId="9" fillId="0" borderId="6" xfId="0" applyFont="1" applyBorder="1" applyAlignment="1">
      <alignment horizontal="center" vertical="center"/>
    </xf>
    <xf numFmtId="0" fontId="16" fillId="0" borderId="6" xfId="0" applyFont="1" applyBorder="1" applyAlignment="1">
      <alignment horizontal="center" vertical="center"/>
    </xf>
    <xf numFmtId="0" fontId="0" fillId="0" borderId="0" xfId="0" applyAlignment="1">
      <alignment vertical="center"/>
    </xf>
    <xf numFmtId="0" fontId="39" fillId="0" borderId="6" xfId="0" applyFont="1" applyBorder="1" applyAlignment="1">
      <alignment horizontal="center" vertical="center" wrapText="1"/>
    </xf>
    <xf numFmtId="3" fontId="39" fillId="0" borderId="6" xfId="0" applyNumberFormat="1" applyFont="1" applyBorder="1" applyAlignment="1">
      <alignment horizontal="center" vertical="center" wrapText="1"/>
    </xf>
    <xf numFmtId="0" fontId="39" fillId="0" borderId="6" xfId="0" applyFont="1" applyBorder="1" applyAlignment="1">
      <alignment vertical="center" wrapText="1"/>
    </xf>
    <xf numFmtId="0" fontId="7" fillId="0" borderId="6" xfId="0" applyFont="1" applyBorder="1" applyAlignment="1">
      <alignment vertical="center" wrapText="1"/>
    </xf>
    <xf numFmtId="0" fontId="5" fillId="0" borderId="6" xfId="0" applyFont="1" applyBorder="1" applyAlignment="1">
      <alignment vertical="center" wrapText="1"/>
    </xf>
    <xf numFmtId="0" fontId="22" fillId="0" borderId="5" xfId="0" applyFont="1" applyBorder="1" applyAlignment="1">
      <alignment horizontal="left" vertical="center" wrapText="1"/>
    </xf>
    <xf numFmtId="0" fontId="0" fillId="0" borderId="19" xfId="0" applyFont="1" applyBorder="1" applyAlignment="1">
      <alignment horizontal="left" vertical="center" wrapText="1"/>
    </xf>
    <xf numFmtId="0" fontId="0" fillId="0" borderId="24" xfId="0" applyFont="1" applyBorder="1" applyAlignment="1">
      <alignment horizontal="left" vertical="center" wrapText="1"/>
    </xf>
    <xf numFmtId="1" fontId="0" fillId="0" borderId="6" xfId="0" applyNumberFormat="1" applyFont="1" applyBorder="1" applyAlignment="1">
      <alignment horizontal="left" vertical="center" wrapText="1"/>
    </xf>
    <xf numFmtId="1" fontId="9" fillId="0" borderId="6" xfId="0" applyNumberFormat="1" applyFont="1" applyBorder="1" applyAlignment="1">
      <alignment horizontal="left" vertical="center"/>
    </xf>
    <xf numFmtId="4" fontId="0" fillId="0" borderId="0" xfId="0" applyNumberFormat="1"/>
    <xf numFmtId="4" fontId="0" fillId="0" borderId="0" xfId="0" applyNumberFormat="1" applyFont="1" applyAlignment="1">
      <alignment horizontal="left" vertical="center"/>
    </xf>
    <xf numFmtId="4" fontId="22" fillId="0" borderId="6" xfId="0" applyNumberFormat="1" applyFont="1" applyBorder="1" applyAlignment="1">
      <alignment horizontal="left" vertical="center" wrapText="1"/>
    </xf>
    <xf numFmtId="4" fontId="32" fillId="0" borderId="6" xfId="0" applyNumberFormat="1" applyFont="1" applyBorder="1" applyAlignment="1">
      <alignment horizontal="center"/>
    </xf>
    <xf numFmtId="0" fontId="12" fillId="7" borderId="11" xfId="0" applyFont="1" applyFill="1" applyBorder="1" applyAlignment="1">
      <alignment horizontal="center" wrapText="1"/>
    </xf>
    <xf numFmtId="165" fontId="22" fillId="7" borderId="11" xfId="0" applyNumberFormat="1" applyFont="1" applyFill="1" applyBorder="1" applyAlignment="1">
      <alignment horizontal="center" wrapText="1"/>
    </xf>
    <xf numFmtId="3" fontId="5" fillId="0" borderId="6" xfId="0" applyNumberFormat="1" applyFont="1" applyBorder="1" applyAlignment="1">
      <alignment horizontal="center" vertical="center" wrapText="1"/>
    </xf>
    <xf numFmtId="3" fontId="7" fillId="0" borderId="6" xfId="0" applyNumberFormat="1" applyFont="1" applyBorder="1" applyAlignment="1">
      <alignment horizontal="center" vertical="center" wrapText="1"/>
    </xf>
    <xf numFmtId="4" fontId="0" fillId="0" borderId="6" xfId="0" applyNumberFormat="1" applyFont="1" applyBorder="1" applyAlignment="1">
      <alignment vertical="center"/>
    </xf>
    <xf numFmtId="0" fontId="85" fillId="0" borderId="6" xfId="0" applyFont="1" applyBorder="1" applyAlignment="1">
      <alignment vertical="center" wrapText="1"/>
    </xf>
    <xf numFmtId="0" fontId="87" fillId="0" borderId="6" xfId="0" applyFont="1" applyBorder="1" applyAlignment="1">
      <alignment vertical="center" wrapText="1"/>
    </xf>
    <xf numFmtId="0" fontId="14" fillId="0" borderId="6" xfId="0" applyFont="1" applyBorder="1" applyAlignment="1">
      <alignment horizontal="center"/>
    </xf>
    <xf numFmtId="0" fontId="14" fillId="0" borderId="6" xfId="0" applyFont="1" applyBorder="1" applyAlignment="1">
      <alignment horizontal="center" wrapText="1"/>
    </xf>
    <xf numFmtId="165" fontId="14" fillId="0" borderId="6" xfId="0" applyNumberFormat="1" applyFont="1" applyBorder="1" applyAlignment="1">
      <alignment horizontal="center" wrapText="1"/>
    </xf>
    <xf numFmtId="0" fontId="88" fillId="0" borderId="6" xfId="0" applyFont="1" applyBorder="1" applyAlignment="1">
      <alignment horizontal="center" vertical="center"/>
    </xf>
    <xf numFmtId="3" fontId="88" fillId="0" borderId="6" xfId="0" applyNumberFormat="1" applyFont="1" applyBorder="1" applyAlignment="1">
      <alignment horizontal="center" vertical="center"/>
    </xf>
    <xf numFmtId="0" fontId="88" fillId="0" borderId="6" xfId="0" applyFont="1" applyBorder="1" applyAlignment="1">
      <alignment horizontal="center" vertical="center" wrapText="1"/>
    </xf>
    <xf numFmtId="1" fontId="88" fillId="0" borderId="6" xfId="0" applyNumberFormat="1" applyFont="1" applyBorder="1" applyAlignment="1">
      <alignment vertical="center" wrapText="1"/>
    </xf>
    <xf numFmtId="1" fontId="88" fillId="0" borderId="6" xfId="0" applyNumberFormat="1" applyFont="1" applyBorder="1" applyAlignment="1">
      <alignment horizontal="center" vertical="center"/>
    </xf>
    <xf numFmtId="0" fontId="88" fillId="0" borderId="6" xfId="0" applyFont="1" applyBorder="1" applyAlignment="1">
      <alignment vertical="center" wrapText="1"/>
    </xf>
    <xf numFmtId="0" fontId="89" fillId="0" borderId="6" xfId="0" applyFont="1" applyBorder="1" applyAlignment="1">
      <alignment vertical="center"/>
    </xf>
    <xf numFmtId="4" fontId="88" fillId="0" borderId="6" xfId="0" applyNumberFormat="1" applyFont="1" applyBorder="1" applyAlignment="1">
      <alignment horizontal="center" vertical="center" wrapText="1"/>
    </xf>
    <xf numFmtId="0" fontId="86" fillId="0" borderId="6" xfId="0" applyFont="1" applyBorder="1" applyAlignment="1">
      <alignment horizontal="center" vertical="center"/>
    </xf>
    <xf numFmtId="3" fontId="86" fillId="0" borderId="6" xfId="0" applyNumberFormat="1" applyFont="1" applyBorder="1" applyAlignment="1">
      <alignment vertical="top"/>
    </xf>
    <xf numFmtId="0" fontId="86" fillId="0" borderId="6" xfId="0" applyFont="1" applyBorder="1" applyAlignment="1">
      <alignment horizontal="center" vertical="center" wrapText="1"/>
    </xf>
    <xf numFmtId="4" fontId="86" fillId="0" borderId="6" xfId="0" applyNumberFormat="1" applyFont="1" applyBorder="1" applyAlignment="1">
      <alignment horizontal="center" vertical="center" wrapText="1"/>
    </xf>
    <xf numFmtId="0" fontId="83" fillId="0" borderId="0" xfId="0" applyFont="1"/>
    <xf numFmtId="0" fontId="0" fillId="0" borderId="0" xfId="0" applyAlignment="1">
      <alignment vertical="center"/>
    </xf>
    <xf numFmtId="0" fontId="7" fillId="0" borderId="6" xfId="0" applyFont="1" applyBorder="1" applyAlignment="1">
      <alignment vertical="center" wrapText="1"/>
    </xf>
    <xf numFmtId="0" fontId="5" fillId="0" borderId="6" xfId="0" applyFont="1" applyBorder="1" applyAlignment="1">
      <alignment vertical="center" wrapText="1"/>
    </xf>
    <xf numFmtId="0" fontId="8" fillId="10" borderId="6" xfId="0" applyFont="1" applyFill="1" applyBorder="1" applyAlignment="1">
      <alignment wrapText="1"/>
    </xf>
    <xf numFmtId="49" fontId="8" fillId="10" borderId="6" xfId="0" applyNumberFormat="1" applyFont="1" applyFill="1" applyBorder="1" applyAlignment="1">
      <alignment wrapText="1"/>
    </xf>
    <xf numFmtId="165" fontId="8" fillId="10" borderId="6" xfId="0" applyNumberFormat="1" applyFont="1" applyFill="1" applyBorder="1" applyAlignment="1">
      <alignment wrapText="1"/>
    </xf>
    <xf numFmtId="0" fontId="77" fillId="0" borderId="6" xfId="0" applyFont="1" applyBorder="1" applyAlignment="1">
      <alignment wrapText="1"/>
    </xf>
    <xf numFmtId="49" fontId="77" fillId="0" borderId="6" xfId="0" applyNumberFormat="1" applyFont="1" applyBorder="1" applyAlignment="1">
      <alignment wrapText="1"/>
    </xf>
    <xf numFmtId="0" fontId="77" fillId="0" borderId="6" xfId="0" applyFont="1" applyBorder="1" applyAlignment="1"/>
    <xf numFmtId="0" fontId="77" fillId="0" borderId="6" xfId="0" applyFont="1" applyFill="1" applyBorder="1" applyAlignment="1">
      <alignment wrapText="1"/>
    </xf>
    <xf numFmtId="0" fontId="78" fillId="0" borderId="6" xfId="0" applyFont="1" applyBorder="1" applyAlignment="1">
      <alignment wrapText="1"/>
    </xf>
    <xf numFmtId="3" fontId="78" fillId="0" borderId="6" xfId="0" applyNumberFormat="1" applyFont="1" applyBorder="1" applyAlignment="1">
      <alignment wrapText="1"/>
    </xf>
    <xf numFmtId="3" fontId="77" fillId="0" borderId="6" xfId="0" applyNumberFormat="1" applyFont="1" applyBorder="1" applyAlignment="1">
      <alignment wrapText="1"/>
    </xf>
    <xf numFmtId="4" fontId="77" fillId="0" borderId="6" xfId="0" applyNumberFormat="1" applyFont="1" applyBorder="1" applyAlignment="1">
      <alignment wrapText="1"/>
    </xf>
    <xf numFmtId="0" fontId="36" fillId="0" borderId="6" xfId="0" applyFont="1" applyBorder="1" applyAlignment="1">
      <alignment horizontal="center" vertical="center" wrapText="1"/>
    </xf>
    <xf numFmtId="0" fontId="14" fillId="0" borderId="6" xfId="0" applyFont="1" applyBorder="1" applyAlignment="1">
      <alignment horizontal="justify" vertical="center" wrapText="1"/>
    </xf>
    <xf numFmtId="0" fontId="41" fillId="0" borderId="6" xfId="0" applyFont="1" applyBorder="1" applyAlignment="1">
      <alignment horizontal="center" vertical="center" wrapText="1"/>
    </xf>
    <xf numFmtId="0" fontId="39" fillId="0" borderId="6" xfId="0" applyFont="1" applyBorder="1"/>
    <xf numFmtId="4" fontId="46" fillId="0" borderId="6" xfId="0" applyNumberFormat="1" applyFont="1" applyBorder="1"/>
    <xf numFmtId="0" fontId="43" fillId="0" borderId="6" xfId="0" applyFont="1" applyBorder="1" applyAlignment="1">
      <alignment horizontal="center" vertical="center" wrapText="1"/>
    </xf>
    <xf numFmtId="0" fontId="43" fillId="10" borderId="6" xfId="0" applyFont="1" applyFill="1" applyBorder="1" applyAlignment="1">
      <alignment horizontal="center" vertical="center" wrapText="1"/>
    </xf>
    <xf numFmtId="165" fontId="43" fillId="10" borderId="6" xfId="0" applyNumberFormat="1" applyFont="1" applyFill="1" applyBorder="1" applyAlignment="1">
      <alignment horizontal="center" vertical="center" wrapText="1"/>
    </xf>
    <xf numFmtId="3" fontId="6" fillId="0" borderId="6" xfId="0" applyNumberFormat="1" applyFont="1" applyBorder="1" applyAlignment="1">
      <alignment vertical="center" wrapText="1"/>
    </xf>
    <xf numFmtId="0" fontId="6" fillId="0" borderId="6" xfId="0" applyFont="1" applyBorder="1" applyAlignment="1">
      <alignment horizontal="justify" vertical="center" wrapText="1"/>
    </xf>
    <xf numFmtId="0" fontId="44" fillId="0" borderId="6" xfId="0" applyFont="1" applyBorder="1" applyAlignment="1">
      <alignment horizontal="center" vertical="center" wrapText="1"/>
    </xf>
    <xf numFmtId="0" fontId="6" fillId="0" borderId="6" xfId="0" applyFont="1" applyBorder="1" applyAlignment="1">
      <alignment horizontal="justify" vertical="center"/>
    </xf>
    <xf numFmtId="0" fontId="36" fillId="0" borderId="6" xfId="0" applyFont="1" applyBorder="1" applyAlignment="1">
      <alignment horizontal="justify" vertical="center" wrapText="1"/>
    </xf>
    <xf numFmtId="2" fontId="36" fillId="0" borderId="6" xfId="0" applyNumberFormat="1" applyFont="1" applyBorder="1" applyAlignment="1">
      <alignment horizontal="justify" vertical="center" wrapText="1"/>
    </xf>
    <xf numFmtId="0" fontId="14" fillId="0" borderId="6" xfId="0" applyFont="1" applyBorder="1" applyAlignment="1">
      <alignment horizontal="center" vertical="center"/>
    </xf>
    <xf numFmtId="165" fontId="14" fillId="0" borderId="6" xfId="0" applyNumberFormat="1" applyFont="1" applyBorder="1" applyAlignment="1">
      <alignment horizontal="center" vertical="center" wrapText="1"/>
    </xf>
    <xf numFmtId="0" fontId="46" fillId="0" borderId="6" xfId="0" applyFont="1" applyBorder="1" applyAlignment="1">
      <alignment horizontal="justify" vertical="center" wrapText="1"/>
    </xf>
    <xf numFmtId="3" fontId="90" fillId="0" borderId="6" xfId="0" applyNumberFormat="1" applyFont="1" applyBorder="1" applyAlignment="1">
      <alignment horizontal="justify" vertical="center" wrapText="1"/>
    </xf>
    <xf numFmtId="0" fontId="7" fillId="0" borderId="6" xfId="0" applyFont="1" applyBorder="1" applyAlignment="1">
      <alignment horizontal="right"/>
    </xf>
    <xf numFmtId="4" fontId="77" fillId="0" borderId="6" xfId="0" applyNumberFormat="1" applyFont="1" applyBorder="1"/>
    <xf numFmtId="3" fontId="41" fillId="0" borderId="6" xfId="0" applyNumberFormat="1" applyFont="1" applyBorder="1" applyAlignment="1">
      <alignment horizontal="center" vertical="center" wrapText="1"/>
    </xf>
    <xf numFmtId="3" fontId="72" fillId="0" borderId="6" xfId="0" applyNumberFormat="1" applyFont="1" applyBorder="1" applyAlignment="1">
      <alignment horizontal="center" vertical="center" wrapText="1"/>
    </xf>
    <xf numFmtId="0" fontId="39" fillId="0" borderId="6" xfId="0" applyFont="1" applyBorder="1" applyAlignment="1">
      <alignment horizontal="justify" vertical="center"/>
    </xf>
    <xf numFmtId="0" fontId="5" fillId="0" borderId="11" xfId="0" applyFont="1" applyBorder="1" applyAlignment="1">
      <alignment horizontal="center" vertical="center" wrapText="1"/>
    </xf>
    <xf numFmtId="0" fontId="41" fillId="0" borderId="11" xfId="0" applyFont="1" applyBorder="1" applyAlignment="1">
      <alignment horizontal="center" vertical="center" wrapText="1"/>
    </xf>
    <xf numFmtId="3" fontId="39" fillId="0" borderId="6" xfId="0" applyNumberFormat="1" applyFont="1" applyBorder="1" applyAlignment="1">
      <alignment vertical="center" wrapText="1"/>
    </xf>
    <xf numFmtId="40" fontId="39" fillId="0" borderId="6" xfId="0" applyNumberFormat="1" applyFont="1" applyBorder="1" applyAlignment="1">
      <alignment vertical="center" wrapText="1"/>
    </xf>
    <xf numFmtId="3" fontId="39" fillId="0" borderId="6" xfId="0" applyNumberFormat="1" applyFont="1" applyBorder="1" applyAlignment="1">
      <alignment horizontal="justify" vertical="center" wrapText="1"/>
    </xf>
    <xf numFmtId="40" fontId="39" fillId="0" borderId="6" xfId="0" applyNumberFormat="1" applyFont="1" applyBorder="1" applyAlignment="1">
      <alignment horizontal="right" vertical="center" wrapText="1"/>
    </xf>
    <xf numFmtId="0" fontId="93" fillId="3" borderId="6" xfId="0" applyFont="1" applyFill="1" applyBorder="1" applyAlignment="1">
      <alignment horizontal="justify" vertical="center" wrapText="1"/>
    </xf>
    <xf numFmtId="3" fontId="36" fillId="7" borderId="6" xfId="0" applyNumberFormat="1" applyFont="1" applyFill="1" applyBorder="1" applyAlignment="1">
      <alignment horizontal="justify" vertical="center" wrapText="1"/>
    </xf>
    <xf numFmtId="0" fontId="46" fillId="7" borderId="6" xfId="0" applyFont="1" applyFill="1" applyBorder="1" applyAlignment="1">
      <alignment horizontal="justify" vertical="center" wrapText="1"/>
    </xf>
    <xf numFmtId="0" fontId="46" fillId="7" borderId="6" xfId="0" applyFont="1" applyFill="1" applyBorder="1" applyAlignment="1">
      <alignment horizontal="center" vertical="center"/>
    </xf>
    <xf numFmtId="0" fontId="46" fillId="7" borderId="6" xfId="0" applyFont="1" applyFill="1" applyBorder="1" applyAlignment="1">
      <alignment vertical="center" wrapText="1"/>
    </xf>
    <xf numFmtId="3" fontId="92" fillId="7" borderId="6" xfId="0" applyNumberFormat="1" applyFont="1" applyFill="1" applyBorder="1" applyAlignment="1">
      <alignment horizontal="justify" vertical="center" wrapText="1"/>
    </xf>
    <xf numFmtId="0" fontId="36" fillId="7" borderId="6" xfId="0" applyFont="1" applyFill="1" applyBorder="1" applyAlignment="1">
      <alignment horizontal="justify" vertical="center" wrapText="1"/>
    </xf>
    <xf numFmtId="3" fontId="46" fillId="7" borderId="6" xfId="0" applyNumberFormat="1" applyFont="1" applyFill="1" applyBorder="1" applyAlignment="1">
      <alignment horizontal="justify" vertical="center" wrapText="1"/>
    </xf>
    <xf numFmtId="3" fontId="46" fillId="7" borderId="6" xfId="0" applyNumberFormat="1" applyFont="1" applyFill="1" applyBorder="1" applyAlignment="1">
      <alignment horizontal="center"/>
    </xf>
    <xf numFmtId="39" fontId="0" fillId="0" borderId="0" xfId="0" applyNumberFormat="1"/>
    <xf numFmtId="44" fontId="46" fillId="0" borderId="6" xfId="0" applyNumberFormat="1" applyFont="1" applyBorder="1"/>
    <xf numFmtId="0" fontId="39" fillId="0" borderId="6" xfId="0" applyFont="1" applyBorder="1" applyAlignment="1">
      <alignment vertical="center"/>
    </xf>
    <xf numFmtId="0" fontId="5" fillId="7" borderId="6" xfId="0" applyFont="1" applyFill="1" applyBorder="1" applyAlignment="1">
      <alignment vertical="center" wrapText="1"/>
    </xf>
    <xf numFmtId="0" fontId="7" fillId="7" borderId="6" xfId="0" applyFont="1" applyFill="1" applyBorder="1" applyAlignment="1">
      <alignment horizontal="center" vertical="center" wrapText="1"/>
    </xf>
    <xf numFmtId="3" fontId="39" fillId="7" borderId="6" xfId="0" applyNumberFormat="1" applyFont="1" applyFill="1" applyBorder="1" applyAlignment="1">
      <alignment horizontal="center" vertical="center" wrapText="1"/>
    </xf>
    <xf numFmtId="0" fontId="41" fillId="0" borderId="11" xfId="0" applyFont="1" applyBorder="1" applyAlignment="1">
      <alignment vertical="center" wrapText="1"/>
    </xf>
    <xf numFmtId="3" fontId="7" fillId="7" borderId="6" xfId="0" applyNumberFormat="1" applyFont="1" applyFill="1" applyBorder="1" applyAlignment="1">
      <alignment horizontal="center" vertical="center" wrapText="1"/>
    </xf>
    <xf numFmtId="0" fontId="5" fillId="7" borderId="11" xfId="0" applyFont="1" applyFill="1" applyBorder="1" applyAlignment="1">
      <alignment vertical="center" wrapText="1"/>
    </xf>
    <xf numFmtId="0" fontId="14" fillId="7" borderId="6" xfId="0" applyFont="1" applyFill="1" applyBorder="1" applyAlignment="1">
      <alignment horizontal="center" vertical="top" wrapText="1"/>
    </xf>
    <xf numFmtId="0" fontId="14" fillId="7" borderId="6" xfId="0" applyFont="1" applyFill="1" applyBorder="1" applyAlignment="1">
      <alignment horizontal="center" vertical="top"/>
    </xf>
    <xf numFmtId="0" fontId="26" fillId="0" borderId="6" xfId="0" applyFont="1" applyBorder="1" applyAlignment="1">
      <alignment horizontal="center" vertical="top" wrapText="1"/>
    </xf>
    <xf numFmtId="3" fontId="26" fillId="0" borderId="6" xfId="0" applyNumberFormat="1" applyFont="1" applyBorder="1" applyAlignment="1">
      <alignment horizontal="center" vertical="top" wrapText="1"/>
    </xf>
    <xf numFmtId="0" fontId="26" fillId="0" borderId="6" xfId="0" applyFont="1" applyBorder="1" applyAlignment="1">
      <alignment horizontal="center" vertical="top"/>
    </xf>
    <xf numFmtId="3" fontId="26" fillId="0" borderId="6" xfId="0" applyNumberFormat="1" applyFont="1" applyBorder="1" applyAlignment="1">
      <alignment horizontal="center" vertical="center"/>
    </xf>
    <xf numFmtId="0" fontId="26" fillId="0" borderId="6" xfId="0" applyFont="1" applyBorder="1" applyAlignment="1">
      <alignment horizontal="right" vertical="top"/>
    </xf>
    <xf numFmtId="3" fontId="26" fillId="0" borderId="6" xfId="0" applyNumberFormat="1" applyFont="1" applyBorder="1" applyAlignment="1">
      <alignment horizontal="right" vertical="top"/>
    </xf>
    <xf numFmtId="0" fontId="26" fillId="0" borderId="6" xfId="0" applyFont="1" applyBorder="1" applyAlignment="1">
      <alignment vertical="top"/>
    </xf>
    <xf numFmtId="39" fontId="26" fillId="0" borderId="6" xfId="0" applyNumberFormat="1" applyFont="1" applyFill="1" applyBorder="1" applyAlignment="1">
      <alignment horizontal="center" vertical="center"/>
    </xf>
    <xf numFmtId="0" fontId="5" fillId="3" borderId="6" xfId="0" applyFont="1" applyFill="1" applyBorder="1" applyAlignment="1">
      <alignment horizontal="center" vertical="center" wrapText="1"/>
    </xf>
    <xf numFmtId="3" fontId="7" fillId="3" borderId="6" xfId="0" applyNumberFormat="1" applyFont="1" applyFill="1" applyBorder="1" applyAlignment="1">
      <alignment horizontal="center" vertical="center" wrapText="1"/>
    </xf>
    <xf numFmtId="0" fontId="7" fillId="3" borderId="6" xfId="0" applyFont="1" applyFill="1" applyBorder="1" applyAlignment="1">
      <alignment horizontal="justify" vertical="center" wrapText="1"/>
    </xf>
    <xf numFmtId="0" fontId="7" fillId="3" borderId="6" xfId="0" applyFont="1" applyFill="1" applyBorder="1" applyAlignment="1">
      <alignment horizontal="center" vertical="center" wrapText="1"/>
    </xf>
    <xf numFmtId="0" fontId="26" fillId="7" borderId="6" xfId="0" applyFont="1" applyFill="1" applyBorder="1" applyAlignment="1">
      <alignment horizontal="center" vertical="center"/>
    </xf>
    <xf numFmtId="3" fontId="26" fillId="7" borderId="6" xfId="0" applyNumberFormat="1" applyFont="1" applyFill="1" applyBorder="1" applyAlignment="1">
      <alignment horizontal="center" vertical="center"/>
    </xf>
    <xf numFmtId="0" fontId="26" fillId="7" borderId="6" xfId="0" applyFont="1" applyFill="1" applyBorder="1" applyAlignment="1">
      <alignment horizontal="left" vertical="center" wrapText="1" indent="1"/>
    </xf>
    <xf numFmtId="0" fontId="46" fillId="7" borderId="6" xfId="0" applyFont="1" applyFill="1" applyBorder="1" applyAlignment="1">
      <alignment horizontal="center" vertical="center" wrapText="1"/>
    </xf>
    <xf numFmtId="3" fontId="46" fillId="7" borderId="6" xfId="0" applyNumberFormat="1" applyFont="1" applyFill="1" applyBorder="1" applyAlignment="1">
      <alignment horizontal="center" vertical="center" wrapText="1"/>
    </xf>
    <xf numFmtId="0" fontId="26" fillId="7" borderId="6" xfId="0" applyFont="1" applyFill="1" applyBorder="1" applyAlignment="1">
      <alignment wrapText="1"/>
    </xf>
    <xf numFmtId="4" fontId="46" fillId="7" borderId="6" xfId="0" applyNumberFormat="1" applyFont="1" applyFill="1" applyBorder="1" applyAlignment="1">
      <alignment vertical="center" wrapText="1"/>
    </xf>
    <xf numFmtId="4" fontId="46" fillId="7" borderId="6" xfId="0" applyNumberFormat="1" applyFont="1" applyFill="1" applyBorder="1" applyAlignment="1">
      <alignment horizontal="right" vertical="center" wrapText="1"/>
    </xf>
    <xf numFmtId="4" fontId="46" fillId="7" borderId="6" xfId="0" applyNumberFormat="1" applyFont="1" applyFill="1" applyBorder="1" applyAlignment="1">
      <alignment horizontal="right"/>
    </xf>
    <xf numFmtId="165" fontId="36" fillId="0" borderId="6" xfId="0" applyNumberFormat="1" applyFont="1" applyBorder="1" applyAlignment="1">
      <alignment vertical="center" wrapText="1"/>
    </xf>
    <xf numFmtId="0" fontId="46" fillId="0" borderId="6" xfId="0" applyFont="1" applyBorder="1" applyAlignment="1">
      <alignment horizontal="left" vertical="center" wrapText="1" indent="1"/>
    </xf>
    <xf numFmtId="3" fontId="46" fillId="0" borderId="6" xfId="0" applyNumberFormat="1" applyFont="1" applyBorder="1" applyAlignment="1">
      <alignment horizontal="left" vertical="center" wrapText="1" indent="1"/>
    </xf>
    <xf numFmtId="0" fontId="46" fillId="0" borderId="6" xfId="0" applyFont="1" applyBorder="1" applyAlignment="1">
      <alignment horizontal="center" vertical="center"/>
    </xf>
    <xf numFmtId="165" fontId="36" fillId="0" borderId="11" xfId="0" applyNumberFormat="1" applyFont="1" applyBorder="1" applyAlignment="1">
      <alignment vertical="center" wrapText="1"/>
    </xf>
    <xf numFmtId="0" fontId="43" fillId="0" borderId="6" xfId="0" applyFont="1" applyBorder="1" applyAlignment="1">
      <alignment vertical="center" wrapText="1"/>
    </xf>
    <xf numFmtId="0" fontId="26" fillId="0" borderId="6" xfId="0" applyFont="1" applyBorder="1" applyAlignment="1">
      <alignment horizontal="justify" vertical="center"/>
    </xf>
    <xf numFmtId="0" fontId="26" fillId="3" borderId="6" xfId="0" applyFont="1" applyFill="1" applyBorder="1" applyAlignment="1">
      <alignment horizontal="center" vertical="center" wrapText="1"/>
    </xf>
    <xf numFmtId="1" fontId="26" fillId="3" borderId="6" xfId="4" applyNumberFormat="1" applyFont="1" applyFill="1" applyBorder="1" applyAlignment="1">
      <alignment horizontal="center" vertical="center"/>
    </xf>
    <xf numFmtId="1" fontId="26" fillId="0" borderId="6" xfId="4" applyNumberFormat="1" applyFont="1" applyBorder="1" applyAlignment="1">
      <alignment horizontal="center" vertical="center"/>
    </xf>
    <xf numFmtId="1" fontId="26" fillId="0" borderId="6" xfId="0" applyNumberFormat="1" applyFont="1" applyBorder="1" applyAlignment="1">
      <alignment horizontal="center" vertical="center" wrapText="1"/>
    </xf>
    <xf numFmtId="1" fontId="26" fillId="3" borderId="6" xfId="0" applyNumberFormat="1" applyFont="1" applyFill="1" applyBorder="1" applyAlignment="1">
      <alignment horizontal="center" vertical="center" wrapText="1"/>
    </xf>
    <xf numFmtId="1" fontId="46" fillId="0" borderId="6" xfId="0" applyNumberFormat="1" applyFont="1" applyBorder="1" applyAlignment="1">
      <alignment vertical="center"/>
    </xf>
    <xf numFmtId="1" fontId="26" fillId="3" borderId="6" xfId="0" applyNumberFormat="1" applyFont="1" applyFill="1" applyBorder="1" applyAlignment="1">
      <alignment horizontal="center" vertical="center"/>
    </xf>
    <xf numFmtId="1" fontId="26" fillId="0" borderId="6" xfId="0" applyNumberFormat="1" applyFont="1" applyBorder="1" applyAlignment="1">
      <alignment horizontal="center" vertical="center"/>
    </xf>
    <xf numFmtId="2" fontId="46" fillId="0" borderId="6" xfId="0" applyNumberFormat="1" applyFont="1" applyBorder="1"/>
    <xf numFmtId="3" fontId="26" fillId="3" borderId="6" xfId="0" applyNumberFormat="1" applyFont="1" applyFill="1" applyBorder="1" applyAlignment="1">
      <alignment horizontal="justify" vertical="center" wrapText="1"/>
    </xf>
    <xf numFmtId="4" fontId="46" fillId="0" borderId="6" xfId="0" applyNumberFormat="1" applyFont="1" applyBorder="1" applyAlignment="1">
      <alignment vertical="center"/>
    </xf>
    <xf numFmtId="0" fontId="96" fillId="0" borderId="6" xfId="0" applyFont="1" applyBorder="1" applyAlignment="1">
      <alignment horizontal="justify" vertical="center" wrapText="1"/>
    </xf>
    <xf numFmtId="0" fontId="96" fillId="0" borderId="6" xfId="0" applyFont="1" applyBorder="1" applyAlignment="1">
      <alignment horizontal="center" vertical="center" wrapText="1"/>
    </xf>
    <xf numFmtId="3" fontId="26" fillId="0" borderId="6" xfId="0" applyNumberFormat="1" applyFont="1" applyBorder="1" applyAlignment="1">
      <alignment horizontal="center" vertical="top"/>
    </xf>
    <xf numFmtId="0" fontId="46" fillId="0" borderId="6" xfId="0" applyFont="1" applyBorder="1" applyAlignment="1">
      <alignment horizontal="left" vertical="top" wrapText="1"/>
    </xf>
    <xf numFmtId="0" fontId="46" fillId="0" borderId="6" xfId="0" applyFont="1" applyBorder="1" applyAlignment="1">
      <alignment horizontal="center" vertical="top" wrapText="1"/>
    </xf>
    <xf numFmtId="0" fontId="46" fillId="0" borderId="6" xfId="0" applyFont="1" applyBorder="1" applyAlignment="1">
      <alignment horizontal="center" vertical="top"/>
    </xf>
    <xf numFmtId="0" fontId="96" fillId="0" borderId="6" xfId="0" applyFont="1" applyBorder="1" applyAlignment="1">
      <alignment vertical="center" wrapText="1"/>
    </xf>
    <xf numFmtId="0" fontId="96" fillId="0" borderId="11" xfId="0" applyFont="1" applyBorder="1" applyAlignment="1">
      <alignment horizontal="justify" vertical="center" wrapText="1"/>
    </xf>
    <xf numFmtId="0" fontId="96" fillId="0" borderId="11" xfId="0" applyFont="1" applyBorder="1" applyAlignment="1">
      <alignment horizontal="left" vertical="center" wrapText="1"/>
    </xf>
    <xf numFmtId="0" fontId="96" fillId="0" borderId="11" xfId="0" applyFont="1" applyBorder="1" applyAlignment="1">
      <alignment horizontal="center" vertical="center" wrapText="1"/>
    </xf>
    <xf numFmtId="0" fontId="96" fillId="0" borderId="11" xfId="0" applyFont="1" applyFill="1" applyBorder="1" applyAlignment="1">
      <alignment horizontal="justify" vertical="center" wrapText="1"/>
    </xf>
    <xf numFmtId="0" fontId="36" fillId="0" borderId="11" xfId="0" applyFont="1" applyBorder="1" applyAlignment="1">
      <alignment vertical="center" wrapText="1"/>
    </xf>
    <xf numFmtId="0" fontId="45" fillId="0" borderId="6" xfId="0" applyFont="1" applyBorder="1" applyAlignment="1">
      <alignment vertical="center" wrapText="1"/>
    </xf>
    <xf numFmtId="3" fontId="44" fillId="0" borderId="6" xfId="0" applyNumberFormat="1" applyFont="1" applyBorder="1" applyAlignment="1">
      <alignment vertical="center" wrapText="1"/>
    </xf>
    <xf numFmtId="0" fontId="44" fillId="0" borderId="6" xfId="0" applyFont="1" applyBorder="1" applyAlignment="1">
      <alignment vertical="center" wrapText="1"/>
    </xf>
    <xf numFmtId="165" fontId="36" fillId="0" borderId="6" xfId="0" applyNumberFormat="1" applyFont="1" applyBorder="1" applyAlignment="1">
      <alignment horizontal="center" vertical="center" wrapText="1"/>
    </xf>
    <xf numFmtId="0" fontId="14" fillId="7" borderId="6" xfId="0" applyFont="1" applyFill="1" applyBorder="1" applyAlignment="1">
      <alignment vertical="center" wrapText="1"/>
    </xf>
    <xf numFmtId="0" fontId="5" fillId="7" borderId="6" xfId="0" applyFont="1" applyFill="1" applyBorder="1" applyAlignment="1">
      <alignment horizontal="center" vertical="center" wrapText="1"/>
    </xf>
    <xf numFmtId="0" fontId="7" fillId="7" borderId="9" xfId="0" applyFont="1" applyFill="1" applyBorder="1" applyAlignment="1">
      <alignment horizontal="center" vertical="center" wrapText="1"/>
    </xf>
    <xf numFmtId="3" fontId="7" fillId="7" borderId="9" xfId="0" applyNumberFormat="1" applyFont="1" applyFill="1" applyBorder="1" applyAlignment="1">
      <alignment horizontal="center" vertical="center" wrapText="1"/>
    </xf>
    <xf numFmtId="0" fontId="7" fillId="7" borderId="0" xfId="0" applyFont="1" applyFill="1"/>
    <xf numFmtId="3" fontId="7" fillId="7" borderId="6" xfId="0" applyNumberFormat="1" applyFont="1" applyFill="1" applyBorder="1" applyAlignment="1">
      <alignment vertical="center" wrapText="1"/>
    </xf>
    <xf numFmtId="165" fontId="41" fillId="7" borderId="6" xfId="0" applyNumberFormat="1" applyFont="1" applyFill="1" applyBorder="1" applyAlignment="1">
      <alignment horizontal="center" vertical="center" wrapText="1"/>
    </xf>
    <xf numFmtId="0" fontId="14" fillId="0" borderId="6" xfId="0" applyFont="1" applyBorder="1" applyAlignment="1">
      <alignment horizontal="center" vertical="center" wrapText="1"/>
    </xf>
    <xf numFmtId="0" fontId="6" fillId="0" borderId="6" xfId="0" applyFont="1" applyBorder="1" applyAlignment="1">
      <alignment horizontal="center" vertical="center" wrapText="1"/>
    </xf>
    <xf numFmtId="0" fontId="99" fillId="0" borderId="6" xfId="0" applyFont="1" applyBorder="1" applyAlignment="1">
      <alignment horizontal="justify" vertical="center" wrapText="1"/>
    </xf>
    <xf numFmtId="3" fontId="98" fillId="0" borderId="6" xfId="0" applyNumberFormat="1" applyFont="1" applyBorder="1" applyAlignment="1">
      <alignment horizontal="justify" vertical="center" wrapText="1"/>
    </xf>
    <xf numFmtId="0" fontId="99" fillId="0" borderId="6" xfId="0" applyFont="1" applyBorder="1" applyAlignment="1">
      <alignment vertical="center" wrapText="1"/>
    </xf>
    <xf numFmtId="3" fontId="97" fillId="0" borderId="6" xfId="0" applyNumberFormat="1" applyFont="1" applyBorder="1" applyAlignment="1">
      <alignment horizontal="justify" vertical="center" wrapText="1"/>
    </xf>
    <xf numFmtId="0" fontId="101" fillId="0" borderId="6" xfId="0" applyFont="1" applyBorder="1" applyAlignment="1">
      <alignment vertical="center" wrapText="1"/>
    </xf>
    <xf numFmtId="0" fontId="102" fillId="0" borderId="6" xfId="0" applyFont="1" applyBorder="1" applyAlignment="1">
      <alignment vertical="center" wrapText="1"/>
    </xf>
    <xf numFmtId="0" fontId="99" fillId="0" borderId="6" xfId="0" applyFont="1" applyBorder="1" applyAlignment="1">
      <alignment horizontal="center" vertical="center" wrapText="1"/>
    </xf>
    <xf numFmtId="0" fontId="98" fillId="0" borderId="6" xfId="0" applyFont="1" applyBorder="1" applyAlignment="1">
      <alignment vertical="center" wrapText="1"/>
    </xf>
    <xf numFmtId="3" fontId="99" fillId="0" borderId="6" xfId="0" applyNumberFormat="1" applyFont="1" applyBorder="1" applyAlignment="1">
      <alignment horizontal="center" vertical="center" wrapText="1"/>
    </xf>
    <xf numFmtId="0" fontId="36" fillId="0" borderId="6" xfId="0" applyFont="1" applyFill="1" applyBorder="1" applyAlignment="1">
      <alignment horizontal="center" vertical="center" wrapText="1"/>
    </xf>
    <xf numFmtId="3" fontId="46" fillId="0" borderId="6" xfId="0" applyNumberFormat="1" applyFont="1" applyBorder="1" applyAlignment="1">
      <alignment horizontal="center" vertical="center" wrapText="1"/>
    </xf>
    <xf numFmtId="0" fontId="46" fillId="0" borderId="6" xfId="0" applyFont="1" applyFill="1" applyBorder="1" applyAlignment="1">
      <alignment horizontal="center" vertical="center" wrapText="1"/>
    </xf>
    <xf numFmtId="0" fontId="42" fillId="0" borderId="0" xfId="0" applyFont="1" applyBorder="1" applyAlignment="1">
      <alignment horizontal="center" vertical="center" wrapText="1"/>
    </xf>
    <xf numFmtId="0" fontId="95" fillId="7" borderId="6" xfId="0" applyFont="1" applyFill="1" applyBorder="1" applyAlignment="1">
      <alignment horizontal="justify" vertical="center" wrapText="1"/>
    </xf>
    <xf numFmtId="3" fontId="14" fillId="7" borderId="6" xfId="0" applyNumberFormat="1" applyFont="1" applyFill="1" applyBorder="1" applyAlignment="1">
      <alignment horizontal="justify" vertical="center" wrapText="1"/>
    </xf>
    <xf numFmtId="0" fontId="26" fillId="7" borderId="6" xfId="0" applyFont="1" applyFill="1" applyBorder="1" applyAlignment="1">
      <alignment horizontal="justify" vertical="center" wrapText="1"/>
    </xf>
    <xf numFmtId="0" fontId="14" fillId="7" borderId="6" xfId="0" applyFont="1" applyFill="1" applyBorder="1" applyAlignment="1">
      <alignment horizontal="justify" vertical="center" wrapText="1"/>
    </xf>
    <xf numFmtId="0" fontId="107" fillId="7" borderId="6" xfId="0" applyFont="1" applyFill="1" applyBorder="1" applyAlignment="1">
      <alignment vertical="center" wrapText="1"/>
    </xf>
    <xf numFmtId="0" fontId="12" fillId="0" borderId="6" xfId="0" applyFont="1" applyBorder="1" applyAlignment="1">
      <alignment horizontal="center" vertical="center"/>
    </xf>
    <xf numFmtId="0" fontId="12" fillId="0" borderId="6" xfId="0" applyFont="1" applyBorder="1" applyAlignment="1">
      <alignment horizontal="center" vertical="center" wrapText="1"/>
    </xf>
    <xf numFmtId="0" fontId="22" fillId="0" borderId="6" xfId="0" applyFont="1" applyBorder="1" applyAlignment="1">
      <alignment vertical="center" wrapText="1"/>
    </xf>
    <xf numFmtId="165" fontId="22" fillId="0" borderId="6" xfId="0" applyNumberFormat="1" applyFont="1" applyBorder="1" applyAlignment="1">
      <alignment vertical="center" wrapText="1"/>
    </xf>
    <xf numFmtId="0" fontId="12" fillId="0" borderId="6" xfId="0" applyFont="1" applyBorder="1" applyAlignment="1">
      <alignment vertical="center" wrapText="1"/>
    </xf>
    <xf numFmtId="3" fontId="9" fillId="0" borderId="6" xfId="0" applyNumberFormat="1" applyFont="1" applyBorder="1" applyAlignment="1">
      <alignment vertical="center"/>
    </xf>
    <xf numFmtId="4" fontId="9" fillId="0" borderId="6" xfId="0" applyNumberFormat="1" applyFont="1" applyFill="1" applyBorder="1" applyAlignment="1">
      <alignment horizontal="center" vertical="center"/>
    </xf>
    <xf numFmtId="3" fontId="36" fillId="0" borderId="6" xfId="0" applyNumberFormat="1" applyFont="1" applyBorder="1" applyAlignment="1">
      <alignment horizontal="center" vertical="center" wrapText="1"/>
    </xf>
    <xf numFmtId="0" fontId="36" fillId="0" borderId="6" xfId="0" applyFont="1" applyBorder="1"/>
    <xf numFmtId="0" fontId="46" fillId="0" borderId="6" xfId="0" applyFont="1" applyBorder="1" applyAlignment="1">
      <alignment vertical="center"/>
    </xf>
    <xf numFmtId="3" fontId="46" fillId="0" borderId="6" xfId="0" applyNumberFormat="1" applyFont="1" applyBorder="1" applyAlignment="1">
      <alignment vertical="center"/>
    </xf>
    <xf numFmtId="0" fontId="36" fillId="0" borderId="6" xfId="0" applyFont="1" applyBorder="1" applyAlignment="1">
      <alignment horizontal="center" vertical="center"/>
    </xf>
    <xf numFmtId="3" fontId="36" fillId="0" borderId="6" xfId="0" applyNumberFormat="1" applyFont="1" applyBorder="1" applyAlignment="1">
      <alignment horizontal="center" vertical="center"/>
    </xf>
    <xf numFmtId="3" fontId="36" fillId="0" borderId="11" xfId="0" applyNumberFormat="1" applyFont="1" applyBorder="1" applyAlignment="1">
      <alignment horizontal="center" vertical="center" wrapText="1"/>
    </xf>
    <xf numFmtId="3" fontId="45" fillId="0" borderId="6" xfId="0" applyNumberFormat="1" applyFont="1" applyBorder="1" applyAlignment="1">
      <alignment vertical="center" wrapText="1"/>
    </xf>
    <xf numFmtId="39" fontId="46" fillId="0" borderId="6" xfId="0" applyNumberFormat="1" applyFont="1" applyBorder="1"/>
    <xf numFmtId="0" fontId="43" fillId="7" borderId="11" xfId="0" applyFont="1" applyFill="1" applyBorder="1" applyAlignment="1">
      <alignment horizontal="center" vertical="center" wrapText="1"/>
    </xf>
    <xf numFmtId="3" fontId="36" fillId="0" borderId="6" xfId="0" applyNumberFormat="1" applyFont="1" applyBorder="1" applyAlignment="1">
      <alignment vertical="center" wrapText="1"/>
    </xf>
    <xf numFmtId="0" fontId="41" fillId="0" borderId="15" xfId="0" applyFont="1" applyBorder="1" applyAlignment="1">
      <alignment vertical="center" wrapText="1"/>
    </xf>
    <xf numFmtId="0" fontId="26" fillId="0" borderId="6" xfId="0" applyFont="1" applyBorder="1" applyAlignment="1">
      <alignment horizontal="right" vertical="center"/>
    </xf>
    <xf numFmtId="3" fontId="46" fillId="0" borderId="6" xfId="0" applyNumberFormat="1" applyFont="1" applyBorder="1"/>
    <xf numFmtId="44" fontId="46" fillId="0" borderId="6" xfId="0" applyNumberFormat="1" applyFont="1" applyFill="1" applyBorder="1" applyAlignment="1">
      <alignment horizontal="center" vertical="center" wrapText="1"/>
    </xf>
    <xf numFmtId="3" fontId="26" fillId="7" borderId="6" xfId="0" applyNumberFormat="1" applyFont="1" applyFill="1" applyBorder="1" applyAlignment="1">
      <alignment horizontal="center" vertical="center" wrapText="1"/>
    </xf>
    <xf numFmtId="0" fontId="46" fillId="0" borderId="6" xfId="0" applyFont="1" applyBorder="1" applyAlignment="1">
      <alignment horizontal="left" wrapText="1"/>
    </xf>
    <xf numFmtId="1" fontId="46" fillId="0" borderId="6" xfId="0" applyNumberFormat="1" applyFont="1" applyBorder="1" applyAlignment="1">
      <alignment horizontal="center"/>
    </xf>
    <xf numFmtId="1" fontId="46" fillId="7" borderId="6" xfId="0" applyNumberFormat="1" applyFont="1" applyFill="1" applyBorder="1" applyAlignment="1">
      <alignment horizontal="center" vertical="center"/>
    </xf>
    <xf numFmtId="0" fontId="0" fillId="0" borderId="6" xfId="0" applyBorder="1" applyAlignment="1">
      <alignment vertical="center"/>
    </xf>
    <xf numFmtId="2" fontId="39" fillId="0" borderId="6" xfId="0" applyNumberFormat="1" applyFont="1" applyBorder="1" applyAlignment="1">
      <alignment horizontal="center" vertical="center" wrapText="1"/>
    </xf>
    <xf numFmtId="2" fontId="39" fillId="0" borderId="6" xfId="0" applyNumberFormat="1" applyFont="1" applyBorder="1"/>
    <xf numFmtId="2" fontId="41" fillId="0" borderId="11" xfId="0" applyNumberFormat="1" applyFont="1" applyBorder="1" applyAlignment="1">
      <alignment horizontal="center" vertical="center" wrapText="1"/>
    </xf>
    <xf numFmtId="2" fontId="41" fillId="0" borderId="11" xfId="0" applyNumberFormat="1" applyFont="1" applyBorder="1" applyAlignment="1">
      <alignment vertical="center" wrapText="1"/>
    </xf>
    <xf numFmtId="0" fontId="40" fillId="0" borderId="6" xfId="0" applyFont="1" applyBorder="1" applyAlignment="1">
      <alignment horizontal="center" vertical="center" wrapText="1"/>
    </xf>
    <xf numFmtId="0" fontId="40" fillId="0" borderId="6" xfId="0" applyFont="1" applyBorder="1" applyAlignment="1">
      <alignment horizontal="justify" vertical="center" wrapText="1"/>
    </xf>
    <xf numFmtId="0" fontId="0" fillId="0" borderId="6" xfId="0" applyFont="1" applyBorder="1"/>
    <xf numFmtId="0" fontId="44" fillId="7" borderId="6" xfId="0" applyFont="1" applyFill="1" applyBorder="1" applyAlignment="1">
      <alignment wrapText="1"/>
    </xf>
    <xf numFmtId="1" fontId="78" fillId="0" borderId="6" xfId="0" applyNumberFormat="1" applyFont="1" applyBorder="1" applyAlignment="1">
      <alignment horizontal="center" vertical="center" wrapText="1"/>
    </xf>
    <xf numFmtId="1" fontId="44" fillId="7" borderId="6" xfId="0" applyNumberFormat="1" applyFont="1" applyFill="1" applyBorder="1" applyAlignment="1">
      <alignment horizontal="center" vertical="center" wrapText="1"/>
    </xf>
    <xf numFmtId="1" fontId="78" fillId="3" borderId="6" xfId="0" applyNumberFormat="1" applyFont="1" applyFill="1" applyBorder="1" applyAlignment="1">
      <alignment horizontal="center" vertical="center" wrapText="1"/>
    </xf>
    <xf numFmtId="1" fontId="0" fillId="0" borderId="6" xfId="0" applyNumberFormat="1" applyBorder="1" applyAlignment="1">
      <alignment horizontal="center" vertical="center"/>
    </xf>
    <xf numFmtId="0" fontId="6" fillId="7" borderId="11" xfId="0" applyFont="1" applyFill="1" applyBorder="1" applyAlignment="1">
      <alignment horizontal="center" vertical="center"/>
    </xf>
    <xf numFmtId="0" fontId="6" fillId="7" borderId="11" xfId="0" applyFont="1" applyFill="1" applyBorder="1" applyAlignment="1">
      <alignment horizontal="center" vertical="center" wrapText="1"/>
    </xf>
    <xf numFmtId="0" fontId="45" fillId="7" borderId="11" xfId="0" applyFont="1" applyFill="1" applyBorder="1"/>
    <xf numFmtId="0" fontId="45" fillId="0" borderId="11" xfId="0" applyFont="1" applyBorder="1"/>
    <xf numFmtId="0" fontId="43" fillId="0" borderId="11" xfId="0" applyFont="1" applyBorder="1" applyAlignment="1">
      <alignment vertical="center" wrapText="1"/>
    </xf>
    <xf numFmtId="0" fontId="41" fillId="0" borderId="20" xfId="0" applyFont="1" applyBorder="1" applyAlignment="1">
      <alignment vertical="center" wrapText="1"/>
    </xf>
    <xf numFmtId="4" fontId="16" fillId="7" borderId="6" xfId="0" applyNumberFormat="1" applyFont="1" applyFill="1" applyBorder="1" applyAlignment="1">
      <alignment horizontal="center" vertical="center" wrapText="1"/>
    </xf>
    <xf numFmtId="0" fontId="51" fillId="7" borderId="11" xfId="0" applyFont="1" applyFill="1" applyBorder="1" applyAlignment="1">
      <alignment horizontal="center" vertical="center" wrapText="1"/>
    </xf>
    <xf numFmtId="0" fontId="0" fillId="7" borderId="6" xfId="0" applyFill="1" applyBorder="1" applyAlignment="1">
      <alignment vertical="center"/>
    </xf>
    <xf numFmtId="0" fontId="7" fillId="0" borderId="6" xfId="0" applyFont="1" applyBorder="1" applyAlignment="1">
      <alignment vertical="center"/>
    </xf>
    <xf numFmtId="0" fontId="2" fillId="0" borderId="0" xfId="0" applyFont="1" applyAlignment="1">
      <alignment horizontal="center" vertical="top"/>
    </xf>
    <xf numFmtId="0" fontId="3" fillId="0" borderId="0" xfId="0" applyFont="1" applyAlignment="1">
      <alignment horizontal="center" vertical="top"/>
    </xf>
    <xf numFmtId="0" fontId="46" fillId="0" borderId="6" xfId="0" applyFont="1" applyBorder="1" applyAlignment="1">
      <alignment horizontal="center"/>
    </xf>
    <xf numFmtId="0" fontId="39" fillId="0" borderId="6" xfId="0" applyFont="1" applyBorder="1" applyAlignment="1">
      <alignment horizontal="center" vertical="center" wrapText="1"/>
    </xf>
    <xf numFmtId="0" fontId="0" fillId="0" borderId="0" xfId="0" applyAlignment="1">
      <alignment vertical="top"/>
    </xf>
    <xf numFmtId="0" fontId="0" fillId="0" borderId="6" xfId="0" applyBorder="1" applyAlignment="1">
      <alignment horizontal="center" vertical="center"/>
    </xf>
    <xf numFmtId="0" fontId="7" fillId="0" borderId="6" xfId="0" applyFont="1" applyBorder="1" applyAlignment="1">
      <alignment vertical="center" wrapText="1"/>
    </xf>
    <xf numFmtId="0" fontId="5" fillId="0" borderId="6" xfId="0" applyFont="1" applyBorder="1" applyAlignment="1">
      <alignment vertical="center" wrapText="1"/>
    </xf>
    <xf numFmtId="3" fontId="7" fillId="0" borderId="6" xfId="0" applyNumberFormat="1" applyFont="1" applyBorder="1" applyAlignment="1">
      <alignment horizontal="center" vertical="center"/>
    </xf>
    <xf numFmtId="0" fontId="39" fillId="8" borderId="6" xfId="0" applyFont="1" applyFill="1" applyBorder="1" applyAlignment="1">
      <alignment horizontal="center" vertical="center"/>
    </xf>
    <xf numFmtId="4" fontId="39" fillId="0" borderId="6" xfId="0" applyNumberFormat="1" applyFont="1" applyBorder="1"/>
    <xf numFmtId="0" fontId="63" fillId="0" borderId="11" xfId="0" applyFont="1" applyFill="1" applyBorder="1" applyAlignment="1">
      <alignment horizontal="center" vertical="center"/>
    </xf>
    <xf numFmtId="0" fontId="5" fillId="0" borderId="6" xfId="0" applyFont="1" applyFill="1" applyBorder="1" applyAlignment="1">
      <alignment horizontal="center" vertical="center"/>
    </xf>
    <xf numFmtId="0" fontId="7" fillId="0" borderId="6" xfId="0" applyFont="1" applyBorder="1" applyAlignment="1">
      <alignment horizontal="right" vertical="center"/>
    </xf>
    <xf numFmtId="3" fontId="7" fillId="0" borderId="6" xfId="0" applyNumberFormat="1" applyFont="1" applyBorder="1" applyAlignment="1">
      <alignment horizontal="right" vertical="center"/>
    </xf>
    <xf numFmtId="0" fontId="39" fillId="0" borderId="6" xfId="0" applyFont="1" applyBorder="1" applyAlignment="1">
      <alignment horizontal="center"/>
    </xf>
    <xf numFmtId="0" fontId="39" fillId="0" borderId="6" xfId="0" applyFont="1" applyBorder="1" applyAlignment="1">
      <alignment horizontal="center" vertical="center"/>
    </xf>
    <xf numFmtId="0" fontId="43" fillId="0" borderId="6" xfId="0" applyFont="1" applyBorder="1" applyAlignment="1">
      <alignment horizontal="justify" vertical="center" wrapText="1"/>
    </xf>
    <xf numFmtId="3" fontId="39" fillId="0" borderId="6" xfId="0" applyNumberFormat="1" applyFont="1" applyBorder="1"/>
    <xf numFmtId="0" fontId="5" fillId="7" borderId="6" xfId="0" applyFont="1" applyFill="1" applyBorder="1" applyAlignment="1">
      <alignment horizontal="center" vertical="center"/>
    </xf>
    <xf numFmtId="0" fontId="116" fillId="7" borderId="6" xfId="0" applyFont="1" applyFill="1" applyBorder="1" applyAlignment="1">
      <alignment horizontal="center" vertical="center" wrapText="1"/>
    </xf>
    <xf numFmtId="0" fontId="5" fillId="0" borderId="11" xfId="0" applyFont="1" applyFill="1" applyBorder="1" applyAlignment="1">
      <alignment horizontal="center" vertical="center"/>
    </xf>
    <xf numFmtId="0" fontId="39" fillId="0" borderId="6" xfId="0" applyFont="1" applyBorder="1" applyAlignment="1">
      <alignment horizontal="left" vertical="center" wrapText="1" indent="5"/>
    </xf>
    <xf numFmtId="2" fontId="39" fillId="0" borderId="6" xfId="0" applyNumberFormat="1" applyFont="1" applyBorder="1" applyAlignment="1">
      <alignment vertical="center"/>
    </xf>
    <xf numFmtId="0" fontId="7" fillId="7" borderId="6" xfId="0" applyFont="1" applyFill="1" applyBorder="1" applyAlignment="1">
      <alignment horizontal="justify" vertical="center" wrapText="1"/>
    </xf>
    <xf numFmtId="0" fontId="41" fillId="0" borderId="11" xfId="0" applyFont="1" applyBorder="1" applyAlignment="1">
      <alignment horizontal="justify" vertical="center" wrapText="1"/>
    </xf>
    <xf numFmtId="0" fontId="83" fillId="0" borderId="6" xfId="0" applyFont="1" applyBorder="1"/>
    <xf numFmtId="0" fontId="77" fillId="0" borderId="6" xfId="0" applyFont="1" applyBorder="1" applyAlignment="1">
      <alignment horizontal="center" vertical="center"/>
    </xf>
    <xf numFmtId="0" fontId="7" fillId="0" borderId="6" xfId="0" applyFont="1" applyBorder="1" applyAlignment="1">
      <alignment horizontal="left" vertical="center" wrapText="1"/>
    </xf>
    <xf numFmtId="3" fontId="39" fillId="0" borderId="6" xfId="0" applyNumberFormat="1" applyFont="1" applyBorder="1" applyAlignment="1">
      <alignment horizontal="center" vertical="center"/>
    </xf>
    <xf numFmtId="2" fontId="39" fillId="0" borderId="6" xfId="0" applyNumberFormat="1" applyFont="1" applyBorder="1" applyAlignment="1">
      <alignment horizontal="center" vertical="center"/>
    </xf>
    <xf numFmtId="4" fontId="39" fillId="0" borderId="6" xfId="0" applyNumberFormat="1" applyFont="1" applyBorder="1" applyAlignment="1">
      <alignment horizontal="center" vertical="center"/>
    </xf>
    <xf numFmtId="3" fontId="46" fillId="0" borderId="6" xfId="0" applyNumberFormat="1" applyFont="1" applyBorder="1" applyAlignment="1">
      <alignment horizontal="center" vertical="center"/>
    </xf>
    <xf numFmtId="2" fontId="46" fillId="0" borderId="6" xfId="0" applyNumberFormat="1" applyFont="1" applyBorder="1" applyAlignment="1">
      <alignment horizontal="center" vertical="center"/>
    </xf>
    <xf numFmtId="4" fontId="46" fillId="0" borderId="6" xfId="0" applyNumberFormat="1" applyFont="1" applyBorder="1" applyAlignment="1">
      <alignment horizontal="center" vertical="center"/>
    </xf>
    <xf numFmtId="0" fontId="41" fillId="0" borderId="11" xfId="0" applyFont="1" applyFill="1" applyBorder="1" applyAlignment="1">
      <alignment horizontal="center" vertical="center" wrapText="1"/>
    </xf>
    <xf numFmtId="0" fontId="36" fillId="0" borderId="6" xfId="0" applyFont="1" applyFill="1" applyBorder="1" applyAlignment="1">
      <alignment vertical="center" wrapText="1"/>
    </xf>
    <xf numFmtId="2" fontId="46" fillId="0" borderId="6" xfId="0" applyNumberFormat="1" applyFont="1" applyBorder="1" applyAlignment="1">
      <alignment horizontal="center" vertical="center" wrapText="1"/>
    </xf>
    <xf numFmtId="3" fontId="39" fillId="0" borderId="6" xfId="0" applyNumberFormat="1" applyFont="1" applyFill="1" applyBorder="1" applyAlignment="1">
      <alignment horizontal="center" vertical="center" wrapText="1"/>
    </xf>
    <xf numFmtId="2" fontId="39" fillId="0" borderId="6" xfId="0" applyNumberFormat="1" applyFont="1" applyFill="1" applyBorder="1" applyAlignment="1">
      <alignment horizontal="center" vertical="center" wrapText="1"/>
    </xf>
    <xf numFmtId="4" fontId="39" fillId="0" borderId="6" xfId="0" applyNumberFormat="1" applyFont="1" applyBorder="1" applyAlignment="1">
      <alignment vertical="center" wrapText="1"/>
    </xf>
    <xf numFmtId="0" fontId="44" fillId="11" borderId="6" xfId="0" applyFont="1" applyFill="1" applyBorder="1" applyAlignment="1">
      <alignment horizontal="justify" vertical="center" wrapText="1"/>
    </xf>
    <xf numFmtId="3" fontId="119" fillId="7" borderId="6" xfId="0" applyNumberFormat="1" applyFont="1" applyFill="1" applyBorder="1" applyAlignment="1">
      <alignment horizontal="center" vertical="center" wrapText="1"/>
    </xf>
    <xf numFmtId="3" fontId="83" fillId="7" borderId="6" xfId="0" applyNumberFormat="1" applyFont="1" applyFill="1" applyBorder="1"/>
    <xf numFmtId="2" fontId="83" fillId="7" borderId="6" xfId="0" applyNumberFormat="1" applyFont="1" applyFill="1" applyBorder="1"/>
    <xf numFmtId="0" fontId="119" fillId="7" borderId="6" xfId="0" applyFont="1" applyFill="1" applyBorder="1" applyAlignment="1">
      <alignment horizontal="center" vertical="center" wrapText="1"/>
    </xf>
    <xf numFmtId="0" fontId="77" fillId="7" borderId="6" xfId="0" applyFont="1" applyFill="1" applyBorder="1" applyAlignment="1">
      <alignment horizontal="center" vertical="center"/>
    </xf>
    <xf numFmtId="0" fontId="83" fillId="7" borderId="6" xfId="0" applyFont="1" applyFill="1" applyBorder="1" applyAlignment="1">
      <alignment horizontal="center" vertical="center"/>
    </xf>
    <xf numFmtId="4" fontId="83" fillId="7" borderId="6" xfId="0" applyNumberFormat="1" applyFont="1" applyFill="1" applyBorder="1"/>
    <xf numFmtId="4" fontId="83" fillId="0" borderId="6" xfId="0" applyNumberFormat="1" applyFont="1" applyBorder="1"/>
    <xf numFmtId="0" fontId="36" fillId="0" borderId="11" xfId="0" applyFont="1" applyBorder="1" applyAlignment="1">
      <alignment horizontal="justify" vertical="center" wrapText="1"/>
    </xf>
    <xf numFmtId="1" fontId="46" fillId="0" borderId="6" xfId="0" applyNumberFormat="1" applyFont="1" applyBorder="1" applyAlignment="1">
      <alignment horizontal="center" vertical="center" wrapText="1"/>
    </xf>
    <xf numFmtId="1" fontId="46" fillId="0" borderId="6" xfId="0" applyNumberFormat="1" applyFont="1" applyBorder="1" applyAlignment="1">
      <alignment horizontal="center" vertical="center"/>
    </xf>
    <xf numFmtId="1" fontId="46" fillId="0" borderId="6" xfId="0" applyNumberFormat="1" applyFont="1" applyFill="1" applyBorder="1" applyAlignment="1">
      <alignment horizontal="center" vertical="center"/>
    </xf>
    <xf numFmtId="1" fontId="7" fillId="0" borderId="6" xfId="0" applyNumberFormat="1" applyFont="1" applyBorder="1" applyAlignment="1">
      <alignment horizontal="center" vertical="center" wrapText="1"/>
    </xf>
    <xf numFmtId="1" fontId="39" fillId="0" borderId="6" xfId="0" applyNumberFormat="1" applyFont="1" applyBorder="1" applyAlignment="1">
      <alignment vertical="center"/>
    </xf>
    <xf numFmtId="1" fontId="39" fillId="0" borderId="6" xfId="0" applyNumberFormat="1" applyFont="1" applyBorder="1" applyAlignment="1">
      <alignment horizontal="center" vertical="center"/>
    </xf>
    <xf numFmtId="1" fontId="39" fillId="0" borderId="6" xfId="0" applyNumberFormat="1" applyFont="1" applyFill="1" applyBorder="1" applyAlignment="1">
      <alignment horizontal="center" vertical="center"/>
    </xf>
    <xf numFmtId="0" fontId="41" fillId="7" borderId="6" xfId="0" applyFont="1" applyFill="1" applyBorder="1" applyAlignment="1">
      <alignment horizontal="center" vertical="center"/>
    </xf>
    <xf numFmtId="0" fontId="41" fillId="0" borderId="6" xfId="0" applyFont="1" applyBorder="1" applyAlignment="1">
      <alignment vertical="center"/>
    </xf>
    <xf numFmtId="0" fontId="97" fillId="0" borderId="6" xfId="0" applyFont="1" applyBorder="1" applyAlignment="1">
      <alignment horizontal="justify" vertical="center" wrapText="1"/>
    </xf>
    <xf numFmtId="2" fontId="39" fillId="0" borderId="6" xfId="0" applyNumberFormat="1" applyFont="1" applyBorder="1" applyAlignment="1">
      <alignment horizontal="right" vertical="center"/>
    </xf>
    <xf numFmtId="0" fontId="39" fillId="8" borderId="6" xfId="0" applyFont="1" applyFill="1" applyBorder="1"/>
    <xf numFmtId="3" fontId="5" fillId="7" borderId="6" xfId="0" applyNumberFormat="1" applyFont="1" applyFill="1" applyBorder="1" applyAlignment="1">
      <alignment horizontal="center" vertical="center" wrapText="1"/>
    </xf>
    <xf numFmtId="4" fontId="39" fillId="0" borderId="6" xfId="0" applyNumberFormat="1" applyFont="1" applyBorder="1" applyAlignment="1">
      <alignment vertical="center"/>
    </xf>
    <xf numFmtId="3" fontId="46" fillId="0" borderId="6" xfId="0" applyNumberFormat="1" applyFont="1" applyBorder="1" applyAlignment="1">
      <alignment horizontal="justify" vertical="center" wrapText="1"/>
    </xf>
    <xf numFmtId="4" fontId="46" fillId="0" borderId="6" xfId="0" applyNumberFormat="1" applyFont="1" applyBorder="1" applyAlignment="1">
      <alignment horizontal="center" vertical="center" wrapText="1"/>
    </xf>
    <xf numFmtId="4" fontId="32" fillId="0" borderId="6" xfId="0" applyNumberFormat="1" applyFont="1" applyBorder="1" applyAlignment="1">
      <alignment horizontal="right"/>
    </xf>
    <xf numFmtId="3" fontId="14" fillId="0" borderId="6" xfId="0" applyNumberFormat="1" applyFont="1" applyBorder="1" applyAlignment="1">
      <alignment vertical="center" wrapText="1"/>
    </xf>
    <xf numFmtId="2" fontId="46" fillId="0" borderId="6" xfId="0" applyNumberFormat="1" applyFont="1" applyBorder="1" applyAlignment="1">
      <alignment vertical="center"/>
    </xf>
    <xf numFmtId="3" fontId="5" fillId="0" borderId="6" xfId="0" applyNumberFormat="1" applyFont="1" applyBorder="1" applyAlignment="1">
      <alignment vertical="center" wrapText="1"/>
    </xf>
    <xf numFmtId="3" fontId="14" fillId="0" borderId="6" xfId="0" applyNumberFormat="1" applyFont="1" applyBorder="1" applyAlignment="1">
      <alignment horizontal="center" vertical="center"/>
    </xf>
    <xf numFmtId="3" fontId="14" fillId="0" borderId="6" xfId="0" applyNumberFormat="1" applyFont="1" applyBorder="1" applyAlignment="1">
      <alignment horizontal="center" vertical="center" wrapText="1"/>
    </xf>
    <xf numFmtId="0" fontId="5" fillId="0" borderId="11" xfId="0" applyFont="1" applyBorder="1" applyAlignment="1">
      <alignment horizontal="justify" vertical="center" wrapText="1"/>
    </xf>
    <xf numFmtId="4" fontId="0" fillId="0" borderId="6" xfId="0" applyNumberFormat="1" applyFont="1" applyBorder="1" applyAlignment="1">
      <alignment horizontal="right" vertical="center" wrapText="1"/>
    </xf>
    <xf numFmtId="0" fontId="22" fillId="13" borderId="6" xfId="0" applyFont="1" applyFill="1" applyBorder="1"/>
    <xf numFmtId="4" fontId="22" fillId="13" borderId="6" xfId="0" applyNumberFormat="1" applyFont="1" applyFill="1" applyBorder="1" applyAlignment="1">
      <alignment horizontal="right"/>
    </xf>
    <xf numFmtId="0" fontId="22" fillId="8" borderId="6" xfId="0" applyFont="1" applyFill="1" applyBorder="1"/>
    <xf numFmtId="4" fontId="0" fillId="0" borderId="6" xfId="0" applyNumberFormat="1" applyFont="1" applyBorder="1" applyAlignment="1">
      <alignment horizontal="right" vertical="center"/>
    </xf>
    <xf numFmtId="165" fontId="22" fillId="13" borderId="6" xfId="0" applyNumberFormat="1" applyFont="1" applyFill="1" applyBorder="1" applyAlignment="1">
      <alignment horizontal="right"/>
    </xf>
    <xf numFmtId="165" fontId="22" fillId="13" borderId="6" xfId="0" applyNumberFormat="1" applyFont="1" applyFill="1" applyBorder="1" applyAlignment="1">
      <alignment horizontal="right" vertical="center"/>
    </xf>
    <xf numFmtId="0" fontId="40" fillId="9" borderId="6" xfId="0" applyFont="1" applyFill="1" applyBorder="1"/>
    <xf numFmtId="165" fontId="59" fillId="9" borderId="6" xfId="0" applyNumberFormat="1" applyFont="1" applyFill="1" applyBorder="1"/>
    <xf numFmtId="165" fontId="59" fillId="9" borderId="6" xfId="0" applyNumberFormat="1" applyFont="1" applyFill="1" applyBorder="1" applyAlignment="1">
      <alignment horizontal="right"/>
    </xf>
    <xf numFmtId="165" fontId="32" fillId="0" borderId="6" xfId="0" applyNumberFormat="1" applyFont="1" applyBorder="1" applyAlignment="1">
      <alignment horizontal="right"/>
    </xf>
    <xf numFmtId="4" fontId="42" fillId="7" borderId="6" xfId="0" applyNumberFormat="1" applyFont="1" applyFill="1" applyBorder="1" applyAlignment="1">
      <alignment horizontal="right"/>
    </xf>
    <xf numFmtId="40" fontId="7" fillId="0" borderId="6" xfId="0" applyNumberFormat="1" applyFont="1" applyBorder="1" applyAlignment="1">
      <alignment horizontal="right" vertical="center" wrapText="1"/>
    </xf>
    <xf numFmtId="0" fontId="8" fillId="13" borderId="6" xfId="0" applyFont="1" applyFill="1" applyBorder="1"/>
    <xf numFmtId="0" fontId="5" fillId="7" borderId="11" xfId="0" applyFont="1" applyFill="1" applyBorder="1" applyAlignment="1">
      <alignment horizontal="center" vertical="center" wrapText="1"/>
    </xf>
    <xf numFmtId="0" fontId="41" fillId="13" borderId="6" xfId="0" applyFont="1" applyFill="1" applyBorder="1"/>
    <xf numFmtId="40" fontId="41" fillId="13" borderId="6" xfId="0" applyNumberFormat="1" applyFont="1" applyFill="1" applyBorder="1" applyAlignment="1">
      <alignment horizontal="right"/>
    </xf>
    <xf numFmtId="0" fontId="36" fillId="13" borderId="6" xfId="0" applyFont="1" applyFill="1" applyBorder="1"/>
    <xf numFmtId="3" fontId="36" fillId="0" borderId="6" xfId="0" applyNumberFormat="1" applyFont="1" applyBorder="1" applyAlignment="1">
      <alignment horizontal="justify" vertical="center" wrapText="1"/>
    </xf>
    <xf numFmtId="165" fontId="36" fillId="0" borderId="11" xfId="0" applyNumberFormat="1" applyFont="1" applyBorder="1" applyAlignment="1">
      <alignment horizontal="justify" vertical="center" wrapText="1"/>
    </xf>
    <xf numFmtId="0" fontId="36" fillId="8" borderId="6" xfId="0" applyFont="1" applyFill="1" applyBorder="1"/>
    <xf numFmtId="165" fontId="36" fillId="8" borderId="6" xfId="0" applyNumberFormat="1" applyFont="1" applyFill="1" applyBorder="1"/>
    <xf numFmtId="4" fontId="36" fillId="8" borderId="6" xfId="0" applyNumberFormat="1" applyFont="1" applyFill="1" applyBorder="1"/>
    <xf numFmtId="0" fontId="90" fillId="13" borderId="6" xfId="0" applyFont="1" applyFill="1" applyBorder="1" applyAlignment="1">
      <alignment vertical="center"/>
    </xf>
    <xf numFmtId="165" fontId="90" fillId="13" borderId="6" xfId="0" applyNumberFormat="1" applyFont="1" applyFill="1" applyBorder="1"/>
    <xf numFmtId="4" fontId="90" fillId="13" borderId="6" xfId="0" applyNumberFormat="1" applyFont="1" applyFill="1" applyBorder="1"/>
    <xf numFmtId="4" fontId="22" fillId="13" borderId="6" xfId="0" applyNumberFormat="1" applyFont="1" applyFill="1" applyBorder="1"/>
    <xf numFmtId="0" fontId="116" fillId="7" borderId="11" xfId="0" applyFont="1" applyFill="1" applyBorder="1" applyAlignment="1">
      <alignment horizontal="center" vertical="center" wrapText="1"/>
    </xf>
    <xf numFmtId="0" fontId="115" fillId="0" borderId="6" xfId="0" applyFont="1" applyBorder="1" applyAlignment="1">
      <alignment vertical="center" wrapText="1"/>
    </xf>
    <xf numFmtId="3" fontId="115" fillId="0" borderId="6" xfId="0" applyNumberFormat="1" applyFont="1" applyBorder="1" applyAlignment="1">
      <alignment vertical="center" wrapText="1"/>
    </xf>
    <xf numFmtId="2" fontId="7" fillId="0" borderId="6" xfId="0" applyNumberFormat="1" applyFont="1" applyBorder="1" applyAlignment="1">
      <alignment vertical="center" wrapText="1"/>
    </xf>
    <xf numFmtId="0" fontId="8" fillId="8" borderId="6" xfId="0" applyFont="1" applyFill="1" applyBorder="1" applyAlignment="1">
      <alignment vertical="top"/>
    </xf>
    <xf numFmtId="165" fontId="8" fillId="8" borderId="6" xfId="0" applyNumberFormat="1" applyFont="1" applyFill="1" applyBorder="1" applyAlignment="1">
      <alignment vertical="top"/>
    </xf>
    <xf numFmtId="4" fontId="8" fillId="8" borderId="6" xfId="0" applyNumberFormat="1" applyFont="1" applyFill="1" applyBorder="1" applyAlignment="1">
      <alignment vertical="top"/>
    </xf>
    <xf numFmtId="4" fontId="45" fillId="0" borderId="6" xfId="0" applyNumberFormat="1" applyFont="1" applyBorder="1" applyAlignment="1">
      <alignment horizontal="right"/>
    </xf>
    <xf numFmtId="0" fontId="43" fillId="8" borderId="6" xfId="0" applyFont="1" applyFill="1" applyBorder="1"/>
    <xf numFmtId="4" fontId="43" fillId="8" borderId="6" xfId="0" applyNumberFormat="1" applyFont="1" applyFill="1" applyBorder="1" applyAlignment="1">
      <alignment horizontal="right"/>
    </xf>
    <xf numFmtId="4" fontId="89" fillId="0" borderId="6" xfId="0" applyNumberFormat="1" applyFont="1" applyBorder="1" applyAlignment="1">
      <alignment vertical="center"/>
    </xf>
    <xf numFmtId="0" fontId="0" fillId="8" borderId="6" xfId="0" applyFill="1" applyBorder="1"/>
    <xf numFmtId="4" fontId="0" fillId="8" borderId="6" xfId="0" applyNumberFormat="1" applyFill="1" applyBorder="1"/>
    <xf numFmtId="0" fontId="72" fillId="0" borderId="6" xfId="0" applyFont="1" applyBorder="1" applyAlignment="1">
      <alignment horizontal="center" vertical="center" wrapText="1"/>
    </xf>
    <xf numFmtId="0" fontId="14" fillId="0" borderId="11" xfId="0" applyFont="1" applyBorder="1" applyAlignment="1">
      <alignment horizontal="center" vertical="center" wrapText="1"/>
    </xf>
    <xf numFmtId="4" fontId="39" fillId="8" borderId="6" xfId="0" applyNumberFormat="1" applyFont="1" applyFill="1" applyBorder="1"/>
    <xf numFmtId="40" fontId="22" fillId="13" borderId="6" xfId="0" applyNumberFormat="1" applyFont="1" applyFill="1" applyBorder="1"/>
    <xf numFmtId="0" fontId="22" fillId="8" borderId="6" xfId="0" applyFont="1" applyFill="1" applyBorder="1" applyAlignment="1">
      <alignment horizontal="center"/>
    </xf>
    <xf numFmtId="40" fontId="22" fillId="8" borderId="6" xfId="0" applyNumberFormat="1" applyFont="1" applyFill="1" applyBorder="1" applyAlignment="1">
      <alignment horizontal="right"/>
    </xf>
    <xf numFmtId="4" fontId="46" fillId="0" borderId="6" xfId="0" applyNumberFormat="1" applyFont="1" applyBorder="1" applyAlignment="1">
      <alignment horizontal="right" vertical="center"/>
    </xf>
    <xf numFmtId="0" fontId="36" fillId="3" borderId="11" xfId="0" applyFont="1" applyFill="1" applyBorder="1" applyAlignment="1">
      <alignment horizontal="justify" vertical="center" wrapText="1"/>
    </xf>
    <xf numFmtId="0" fontId="36" fillId="0" borderId="11" xfId="0" applyFont="1" applyBorder="1"/>
    <xf numFmtId="0" fontId="36" fillId="0" borderId="11" xfId="0" applyFont="1" applyBorder="1" applyAlignment="1">
      <alignment wrapText="1"/>
    </xf>
    <xf numFmtId="4" fontId="36" fillId="13" borderId="6" xfId="0" applyNumberFormat="1" applyFont="1" applyFill="1" applyBorder="1"/>
    <xf numFmtId="39" fontId="39" fillId="0" borderId="6" xfId="0" applyNumberFormat="1" applyFont="1" applyBorder="1" applyAlignment="1">
      <alignment horizontal="right" vertical="center" wrapText="1"/>
    </xf>
    <xf numFmtId="0" fontId="8" fillId="8" borderId="6" xfId="0" applyFont="1" applyFill="1" applyBorder="1"/>
    <xf numFmtId="0" fontId="8" fillId="8" borderId="6" xfId="0" applyFont="1" applyFill="1" applyBorder="1" applyAlignment="1">
      <alignment horizontal="right"/>
    </xf>
    <xf numFmtId="44" fontId="41" fillId="8" borderId="6" xfId="0" applyNumberFormat="1" applyFont="1" applyFill="1" applyBorder="1" applyAlignment="1">
      <alignment horizontal="right" vertical="center" wrapText="1"/>
    </xf>
    <xf numFmtId="3" fontId="36" fillId="3" borderId="6" xfId="0" applyNumberFormat="1" applyFont="1" applyFill="1" applyBorder="1" applyAlignment="1">
      <alignment vertical="center" wrapText="1"/>
    </xf>
    <xf numFmtId="0" fontId="26" fillId="0" borderId="6" xfId="5" applyFont="1" applyBorder="1" applyAlignment="1">
      <alignment horizontal="right" vertical="center"/>
    </xf>
    <xf numFmtId="4" fontId="46" fillId="0" borderId="6" xfId="0" applyNumberFormat="1" applyFont="1" applyBorder="1" applyAlignment="1">
      <alignment horizontal="right" vertical="center" wrapText="1"/>
    </xf>
    <xf numFmtId="0" fontId="36" fillId="8" borderId="6" xfId="0" applyFont="1" applyFill="1" applyBorder="1" applyAlignment="1">
      <alignment vertical="center"/>
    </xf>
    <xf numFmtId="4" fontId="39" fillId="0" borderId="6" xfId="0" applyNumberFormat="1" applyFont="1" applyBorder="1" applyAlignment="1">
      <alignment horizontal="right" vertical="center"/>
    </xf>
    <xf numFmtId="0" fontId="41" fillId="12" borderId="6" xfId="0" applyFont="1" applyFill="1" applyBorder="1"/>
    <xf numFmtId="4" fontId="41" fillId="12" borderId="6" xfId="0" applyNumberFormat="1" applyFont="1" applyFill="1" applyBorder="1" applyAlignment="1">
      <alignment horizontal="right" vertical="center"/>
    </xf>
    <xf numFmtId="4" fontId="41" fillId="13" borderId="6" xfId="0" applyNumberFormat="1" applyFont="1" applyFill="1" applyBorder="1" applyAlignment="1">
      <alignment horizontal="right" vertical="center"/>
    </xf>
    <xf numFmtId="0" fontId="41" fillId="8" borderId="6" xfId="0" applyFont="1" applyFill="1" applyBorder="1"/>
    <xf numFmtId="4" fontId="41" fillId="8" borderId="6" xfId="0" applyNumberFormat="1" applyFont="1" applyFill="1" applyBorder="1" applyAlignment="1">
      <alignment horizontal="right" vertical="center"/>
    </xf>
    <xf numFmtId="0" fontId="41" fillId="8" borderId="6" xfId="0" applyFont="1" applyFill="1" applyBorder="1" applyAlignment="1">
      <alignment vertical="center"/>
    </xf>
    <xf numFmtId="39" fontId="39" fillId="7" borderId="6" xfId="0" applyNumberFormat="1" applyFont="1" applyFill="1" applyBorder="1" applyAlignment="1">
      <alignment horizontal="right" vertical="center"/>
    </xf>
    <xf numFmtId="0" fontId="41" fillId="8" borderId="6" xfId="0" applyFont="1" applyFill="1" applyBorder="1" applyAlignment="1">
      <alignment horizontal="right" vertical="center"/>
    </xf>
    <xf numFmtId="39" fontId="41" fillId="8" borderId="6" xfId="0" applyNumberFormat="1" applyFont="1" applyFill="1" applyBorder="1" applyAlignment="1">
      <alignment horizontal="right" vertical="center"/>
    </xf>
    <xf numFmtId="39" fontId="39" fillId="0" borderId="6" xfId="0" applyNumberFormat="1" applyFont="1" applyBorder="1" applyAlignment="1">
      <alignment horizontal="right" vertical="center"/>
    </xf>
    <xf numFmtId="0" fontId="5" fillId="8" borderId="6" xfId="0" applyFont="1" applyFill="1" applyBorder="1" applyAlignment="1">
      <alignment horizontal="center" vertical="center" wrapText="1"/>
    </xf>
    <xf numFmtId="3" fontId="5" fillId="8" borderId="6" xfId="0" applyNumberFormat="1" applyFont="1" applyFill="1" applyBorder="1" applyAlignment="1">
      <alignment horizontal="center" vertical="center" wrapText="1"/>
    </xf>
    <xf numFmtId="44" fontId="41" fillId="8" borderId="6" xfId="0" applyNumberFormat="1" applyFont="1" applyFill="1" applyBorder="1"/>
    <xf numFmtId="4" fontId="105" fillId="0" borderId="25" xfId="0" applyNumberFormat="1" applyFont="1" applyFill="1" applyBorder="1" applyAlignment="1">
      <alignment horizontal="right" vertical="center" wrapText="1"/>
    </xf>
    <xf numFmtId="4" fontId="26" fillId="0" borderId="26" xfId="0" applyNumberFormat="1" applyFont="1" applyFill="1" applyBorder="1" applyAlignment="1">
      <alignment horizontal="right" vertical="center" wrapText="1"/>
    </xf>
    <xf numFmtId="4" fontId="26" fillId="0" borderId="25" xfId="0" applyNumberFormat="1" applyFont="1" applyFill="1" applyBorder="1" applyAlignment="1">
      <alignment horizontal="right" vertical="center" wrapText="1"/>
    </xf>
    <xf numFmtId="4" fontId="105" fillId="0" borderId="26" xfId="0" applyNumberFormat="1" applyFont="1" applyFill="1" applyBorder="1" applyAlignment="1">
      <alignment horizontal="right" vertical="center" wrapText="1"/>
    </xf>
    <xf numFmtId="0" fontId="0" fillId="13" borderId="6" xfId="0" applyFill="1" applyBorder="1"/>
    <xf numFmtId="4" fontId="0" fillId="13" borderId="6" xfId="0" applyNumberFormat="1" applyFill="1" applyBorder="1"/>
    <xf numFmtId="4" fontId="22" fillId="8" borderId="6" xfId="0" applyNumberFormat="1" applyFont="1" applyFill="1" applyBorder="1"/>
    <xf numFmtId="4" fontId="39" fillId="0" borderId="6" xfId="0" applyNumberFormat="1" applyFont="1" applyBorder="1" applyAlignment="1">
      <alignment horizontal="center" vertical="center" wrapText="1"/>
    </xf>
    <xf numFmtId="0" fontId="26" fillId="3" borderId="6" xfId="0" applyFont="1" applyFill="1" applyBorder="1" applyAlignment="1">
      <alignment horizontal="center" vertical="top" wrapText="1"/>
    </xf>
    <xf numFmtId="3" fontId="26" fillId="3" borderId="6" xfId="0" applyNumberFormat="1" applyFont="1" applyFill="1" applyBorder="1" applyAlignment="1">
      <alignment horizontal="center" vertical="top" wrapText="1"/>
    </xf>
    <xf numFmtId="0" fontId="14" fillId="3" borderId="6" xfId="0" applyFont="1" applyFill="1" applyBorder="1" applyAlignment="1">
      <alignment horizontal="left" vertical="top" wrapText="1"/>
    </xf>
    <xf numFmtId="0" fontId="26" fillId="3" borderId="6" xfId="0" applyFont="1" applyFill="1" applyBorder="1" applyAlignment="1">
      <alignment horizontal="center" vertical="top"/>
    </xf>
    <xf numFmtId="3" fontId="26" fillId="3" borderId="6" xfId="0" applyNumberFormat="1" applyFont="1" applyFill="1" applyBorder="1" applyAlignment="1">
      <alignment horizontal="center" vertical="center"/>
    </xf>
    <xf numFmtId="0" fontId="14" fillId="0" borderId="6" xfId="0" applyFont="1" applyBorder="1" applyAlignment="1">
      <alignment horizontal="left" vertical="top" wrapText="1"/>
    </xf>
    <xf numFmtId="0" fontId="26" fillId="3" borderId="6" xfId="0" applyFont="1" applyFill="1" applyBorder="1" applyAlignment="1">
      <alignment horizontal="center" vertical="center"/>
    </xf>
    <xf numFmtId="4" fontId="46" fillId="0" borderId="6" xfId="4" applyNumberFormat="1" applyFont="1" applyFill="1" applyBorder="1" applyAlignment="1">
      <alignment horizontal="right" vertical="center"/>
    </xf>
    <xf numFmtId="4" fontId="46" fillId="0" borderId="6" xfId="0" applyNumberFormat="1" applyFont="1" applyFill="1" applyBorder="1" applyAlignment="1">
      <alignment horizontal="right" vertical="center"/>
    </xf>
    <xf numFmtId="4" fontId="0" fillId="0" borderId="6" xfId="0" applyNumberFormat="1" applyBorder="1" applyAlignment="1">
      <alignment horizontal="right" vertical="center"/>
    </xf>
    <xf numFmtId="0" fontId="22" fillId="8" borderId="6" xfId="0" applyFont="1" applyFill="1" applyBorder="1" applyAlignment="1">
      <alignment horizontal="right" vertical="center"/>
    </xf>
    <xf numFmtId="4" fontId="22" fillId="8" borderId="6" xfId="0" applyNumberFormat="1" applyFont="1" applyFill="1" applyBorder="1" applyAlignment="1">
      <alignment horizontal="right" vertical="center"/>
    </xf>
    <xf numFmtId="44" fontId="36" fillId="8" borderId="6" xfId="0" applyNumberFormat="1" applyFont="1" applyFill="1" applyBorder="1"/>
    <xf numFmtId="4" fontId="39" fillId="0" borderId="6" xfId="0" applyNumberFormat="1" applyFont="1" applyFill="1" applyBorder="1"/>
    <xf numFmtId="4" fontId="41" fillId="8" borderId="6" xfId="0" applyNumberFormat="1" applyFont="1" applyFill="1" applyBorder="1"/>
    <xf numFmtId="0" fontId="5" fillId="7" borderId="11" xfId="0" applyFont="1" applyFill="1" applyBorder="1" applyAlignment="1">
      <alignment vertical="center"/>
    </xf>
    <xf numFmtId="2" fontId="36" fillId="13" borderId="6" xfId="0" applyNumberFormat="1" applyFont="1" applyFill="1" applyBorder="1"/>
    <xf numFmtId="0" fontId="14" fillId="3" borderId="11" xfId="0" applyFont="1" applyFill="1" applyBorder="1" applyAlignment="1">
      <alignment horizontal="center" vertical="center" wrapText="1"/>
    </xf>
    <xf numFmtId="0" fontId="14" fillId="3" borderId="11" xfId="0" applyFont="1" applyFill="1" applyBorder="1" applyAlignment="1">
      <alignment horizontal="center" vertical="center"/>
    </xf>
    <xf numFmtId="2" fontId="14" fillId="3" borderId="11" xfId="0" applyNumberFormat="1" applyFont="1" applyFill="1" applyBorder="1" applyAlignment="1">
      <alignment horizontal="center" vertical="center" wrapText="1"/>
    </xf>
    <xf numFmtId="4" fontId="46" fillId="0" borderId="6" xfId="0" applyNumberFormat="1" applyFont="1" applyBorder="1" applyAlignment="1">
      <alignment horizontal="right" vertical="top"/>
    </xf>
    <xf numFmtId="4" fontId="36" fillId="8" borderId="6" xfId="0" applyNumberFormat="1" applyFont="1" applyFill="1" applyBorder="1" applyAlignment="1">
      <alignment horizontal="right"/>
    </xf>
    <xf numFmtId="4" fontId="36" fillId="8" borderId="6" xfId="0" applyNumberFormat="1" applyFont="1" applyFill="1" applyBorder="1" applyAlignment="1">
      <alignment horizontal="right" vertical="center"/>
    </xf>
    <xf numFmtId="4" fontId="39" fillId="7" borderId="6" xfId="0" applyNumberFormat="1" applyFont="1" applyFill="1" applyBorder="1" applyAlignment="1">
      <alignment horizontal="right" vertical="center"/>
    </xf>
    <xf numFmtId="4" fontId="77" fillId="0" borderId="6" xfId="4" applyNumberFormat="1" applyFont="1" applyBorder="1" applyAlignment="1">
      <alignment horizontal="right" vertical="center"/>
    </xf>
    <xf numFmtId="4" fontId="99" fillId="3" borderId="6" xfId="0" applyNumberFormat="1" applyFont="1" applyFill="1" applyBorder="1" applyAlignment="1">
      <alignment horizontal="right" vertical="center" wrapText="1"/>
    </xf>
    <xf numFmtId="0" fontId="99" fillId="7" borderId="6" xfId="0" applyFont="1" applyFill="1" applyBorder="1" applyAlignment="1">
      <alignment horizontal="center" vertical="center" wrapText="1"/>
    </xf>
    <xf numFmtId="3" fontId="99" fillId="7" borderId="6" xfId="0" applyNumberFormat="1" applyFont="1" applyFill="1" applyBorder="1" applyAlignment="1">
      <alignment horizontal="center" vertical="center" wrapText="1"/>
    </xf>
    <xf numFmtId="3" fontId="101" fillId="7" borderId="6" xfId="0" applyNumberFormat="1" applyFont="1" applyFill="1" applyBorder="1" applyAlignment="1">
      <alignment horizontal="center" vertical="center" wrapText="1"/>
    </xf>
    <xf numFmtId="3" fontId="101" fillId="0" borderId="6" xfId="0" applyNumberFormat="1" applyFont="1" applyBorder="1" applyAlignment="1">
      <alignment horizontal="center" vertical="center" wrapText="1"/>
    </xf>
    <xf numFmtId="4" fontId="8" fillId="13" borderId="6" xfId="0" applyNumberFormat="1" applyFont="1" applyFill="1" applyBorder="1"/>
    <xf numFmtId="164" fontId="8" fillId="8" borderId="6" xfId="4" applyFont="1" applyFill="1" applyBorder="1"/>
    <xf numFmtId="4" fontId="8" fillId="8" borderId="6" xfId="4" applyNumberFormat="1" applyFont="1" applyFill="1" applyBorder="1"/>
    <xf numFmtId="4" fontId="8" fillId="8" borderId="6" xfId="0" applyNumberFormat="1" applyFont="1" applyFill="1" applyBorder="1"/>
    <xf numFmtId="0" fontId="98" fillId="7" borderId="11" xfId="0" applyFont="1" applyFill="1" applyBorder="1" applyAlignment="1">
      <alignment horizontal="center" vertical="center" wrapText="1"/>
    </xf>
    <xf numFmtId="1" fontId="26" fillId="0" borderId="6" xfId="0" applyNumberFormat="1" applyFont="1" applyFill="1" applyBorder="1" applyAlignment="1">
      <alignment horizontal="center" vertical="center" wrapText="1"/>
    </xf>
    <xf numFmtId="1" fontId="105" fillId="0" borderId="6" xfId="0" applyNumberFormat="1" applyFont="1" applyBorder="1" applyAlignment="1">
      <alignment horizontal="center" vertical="center" wrapText="1"/>
    </xf>
    <xf numFmtId="0" fontId="46" fillId="0" borderId="6" xfId="0" applyFont="1" applyFill="1" applyBorder="1" applyAlignment="1">
      <alignment horizontal="center"/>
    </xf>
    <xf numFmtId="0" fontId="46" fillId="3" borderId="6" xfId="0" applyFont="1" applyFill="1" applyBorder="1" applyAlignment="1">
      <alignment vertical="center"/>
    </xf>
    <xf numFmtId="0" fontId="26" fillId="0" borderId="6" xfId="0" applyNumberFormat="1" applyFont="1" applyBorder="1" applyAlignment="1">
      <alignment horizontal="center" vertical="center"/>
    </xf>
    <xf numFmtId="0" fontId="46" fillId="0" borderId="6" xfId="0" applyNumberFormat="1" applyFont="1" applyBorder="1" applyAlignment="1">
      <alignment horizontal="center" vertical="center"/>
    </xf>
    <xf numFmtId="0" fontId="94" fillId="7" borderId="11" xfId="0" applyFont="1" applyFill="1" applyBorder="1" applyAlignment="1">
      <alignment horizontal="justify" vertical="center" wrapText="1"/>
    </xf>
    <xf numFmtId="0" fontId="63" fillId="13" borderId="6" xfId="0" applyFont="1" applyFill="1" applyBorder="1" applyAlignment="1">
      <alignment horizontal="center" vertical="center"/>
    </xf>
    <xf numFmtId="2" fontId="36" fillId="8" borderId="6" xfId="0" applyNumberFormat="1" applyFont="1" applyFill="1" applyBorder="1"/>
    <xf numFmtId="39" fontId="46" fillId="0" borderId="6" xfId="0" applyNumberFormat="1" applyFont="1" applyBorder="1" applyAlignment="1">
      <alignment horizontal="right" vertical="center"/>
    </xf>
    <xf numFmtId="0" fontId="36" fillId="13" borderId="6" xfId="0" applyFont="1" applyFill="1" applyBorder="1" applyAlignment="1">
      <alignment horizontal="right" vertical="center"/>
    </xf>
    <xf numFmtId="39" fontId="36" fillId="13" borderId="6" xfId="0" applyNumberFormat="1" applyFont="1" applyFill="1" applyBorder="1" applyAlignment="1">
      <alignment horizontal="right" vertical="center"/>
    </xf>
    <xf numFmtId="4" fontId="22" fillId="13" borderId="6" xfId="0" applyNumberFormat="1" applyFont="1" applyFill="1" applyBorder="1" applyAlignment="1">
      <alignment horizontal="right" vertical="center"/>
    </xf>
    <xf numFmtId="0" fontId="46" fillId="0" borderId="6" xfId="0" applyFont="1" applyBorder="1" applyAlignment="1">
      <alignment vertical="top"/>
    </xf>
    <xf numFmtId="0" fontId="14" fillId="0" borderId="6" xfId="0" applyFont="1" applyBorder="1" applyAlignment="1">
      <alignment vertical="top" wrapText="1"/>
    </xf>
    <xf numFmtId="0" fontId="26" fillId="0" borderId="6" xfId="0" applyFont="1" applyBorder="1" applyAlignment="1">
      <alignment vertical="top" wrapText="1"/>
    </xf>
    <xf numFmtId="0" fontId="46" fillId="0" borderId="6" xfId="0" applyFont="1" applyBorder="1" applyAlignment="1">
      <alignment horizontal="left" vertical="center" wrapText="1"/>
    </xf>
    <xf numFmtId="3" fontId="14" fillId="0" borderId="6" xfId="0" applyNumberFormat="1" applyFont="1" applyBorder="1" applyAlignment="1">
      <alignment horizontal="right" vertical="center"/>
    </xf>
    <xf numFmtId="3" fontId="46" fillId="0" borderId="6" xfId="0" applyNumberFormat="1" applyFont="1" applyBorder="1" applyAlignment="1">
      <alignment horizontal="right" vertical="center"/>
    </xf>
    <xf numFmtId="0" fontId="43" fillId="13" borderId="6" xfId="0" applyFont="1" applyFill="1" applyBorder="1"/>
    <xf numFmtId="4" fontId="43" fillId="13" borderId="6" xfId="0" applyNumberFormat="1" applyFont="1" applyFill="1" applyBorder="1"/>
    <xf numFmtId="0" fontId="6" fillId="0" borderId="1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4" xfId="0" applyFont="1" applyBorder="1" applyAlignment="1">
      <alignment vertical="center" wrapText="1"/>
    </xf>
    <xf numFmtId="0" fontId="44" fillId="0" borderId="17" xfId="0" applyFont="1" applyBorder="1" applyAlignment="1">
      <alignment horizontal="center" vertical="center" wrapText="1"/>
    </xf>
    <xf numFmtId="3" fontId="44" fillId="0" borderId="18" xfId="0" applyNumberFormat="1" applyFont="1" applyBorder="1" applyAlignment="1">
      <alignment horizontal="center" vertical="center" wrapText="1"/>
    </xf>
    <xf numFmtId="0" fontId="6" fillId="0" borderId="18" xfId="0" applyFont="1" applyBorder="1" applyAlignment="1">
      <alignment vertical="center" wrapText="1"/>
    </xf>
    <xf numFmtId="0" fontId="44" fillId="0" borderId="18" xfId="0" applyFont="1" applyBorder="1" applyAlignment="1">
      <alignment horizontal="center" vertical="center" wrapText="1"/>
    </xf>
    <xf numFmtId="0" fontId="44" fillId="0" borderId="18" xfId="0" applyFont="1" applyBorder="1" applyAlignment="1">
      <alignment horizontal="right" vertical="center"/>
    </xf>
    <xf numFmtId="4" fontId="44" fillId="0" borderId="18" xfId="0" applyNumberFormat="1" applyFont="1" applyBorder="1" applyAlignment="1">
      <alignment horizontal="center" vertical="center" wrapText="1"/>
    </xf>
    <xf numFmtId="4" fontId="44" fillId="0" borderId="18" xfId="0" applyNumberFormat="1" applyFont="1" applyBorder="1" applyAlignment="1">
      <alignment vertical="center"/>
    </xf>
    <xf numFmtId="3" fontId="44" fillId="0" borderId="18" xfId="0" applyNumberFormat="1" applyFont="1" applyBorder="1" applyAlignment="1">
      <alignment horizontal="right" vertical="center"/>
    </xf>
    <xf numFmtId="0" fontId="44" fillId="3" borderId="18" xfId="0" applyFont="1" applyFill="1" applyBorder="1" applyAlignment="1">
      <alignment horizontal="center" vertical="center" wrapText="1"/>
    </xf>
    <xf numFmtId="0" fontId="6" fillId="13" borderId="18" xfId="0" applyFont="1" applyFill="1" applyBorder="1" applyAlignment="1">
      <alignment vertical="center"/>
    </xf>
    <xf numFmtId="4" fontId="6" fillId="13" borderId="18" xfId="0" applyNumberFormat="1" applyFont="1" applyFill="1" applyBorder="1" applyAlignment="1">
      <alignment vertical="center"/>
    </xf>
    <xf numFmtId="0" fontId="36" fillId="7" borderId="11" xfId="0" applyFont="1" applyFill="1" applyBorder="1" applyAlignment="1">
      <alignment horizontal="center" vertical="center" wrapText="1"/>
    </xf>
    <xf numFmtId="3" fontId="26" fillId="7" borderId="6" xfId="0" applyNumberFormat="1" applyFont="1" applyFill="1" applyBorder="1" applyAlignment="1">
      <alignment horizontal="right" vertical="center" wrapText="1"/>
    </xf>
    <xf numFmtId="0" fontId="43" fillId="0" borderId="11" xfId="0" applyFont="1" applyBorder="1" applyAlignment="1">
      <alignment horizontal="center" vertical="center" wrapText="1"/>
    </xf>
    <xf numFmtId="0" fontId="83" fillId="0" borderId="11" xfId="0" applyFont="1" applyBorder="1"/>
    <xf numFmtId="0" fontId="126" fillId="0" borderId="6" xfId="0" applyFont="1" applyBorder="1" applyAlignment="1">
      <alignment horizontal="center" vertical="center" wrapText="1"/>
    </xf>
    <xf numFmtId="3" fontId="121" fillId="0" borderId="6" xfId="0" applyNumberFormat="1" applyFont="1" applyBorder="1" applyAlignment="1">
      <alignment horizontal="center" vertical="center" wrapText="1"/>
    </xf>
    <xf numFmtId="0" fontId="118" fillId="8" borderId="6" xfId="0" applyFont="1" applyFill="1" applyBorder="1" applyAlignment="1">
      <alignment vertical="center"/>
    </xf>
    <xf numFmtId="0" fontId="118" fillId="8" borderId="6" xfId="0" applyFont="1" applyFill="1" applyBorder="1"/>
    <xf numFmtId="4" fontId="118" fillId="8" borderId="6" xfId="0" applyNumberFormat="1" applyFont="1" applyFill="1" applyBorder="1"/>
    <xf numFmtId="0" fontId="5" fillId="7" borderId="20" xfId="0" applyFont="1" applyFill="1" applyBorder="1" applyAlignment="1">
      <alignment horizontal="center" vertical="center"/>
    </xf>
    <xf numFmtId="0" fontId="5" fillId="0" borderId="6" xfId="0" applyFont="1" applyBorder="1" applyAlignment="1">
      <alignment horizontal="justify" vertical="center"/>
    </xf>
    <xf numFmtId="4" fontId="41" fillId="13" borderId="6" xfId="0" applyNumberFormat="1" applyFont="1" applyFill="1" applyBorder="1"/>
    <xf numFmtId="0" fontId="5" fillId="7" borderId="11" xfId="0" applyFont="1" applyFill="1" applyBorder="1" applyAlignment="1">
      <alignment horizontal="center"/>
    </xf>
    <xf numFmtId="0" fontId="7" fillId="0" borderId="6" xfId="0" applyFont="1" applyBorder="1" applyAlignment="1">
      <alignment horizontal="left" vertical="center"/>
    </xf>
    <xf numFmtId="3" fontId="7" fillId="0" borderId="6" xfId="0" applyNumberFormat="1" applyFont="1" applyBorder="1" applyAlignment="1">
      <alignment horizontal="left" vertical="center"/>
    </xf>
    <xf numFmtId="0" fontId="26" fillId="0" borderId="6" xfId="0" applyFont="1" applyFill="1" applyBorder="1" applyAlignment="1">
      <alignment horizontal="center" vertical="center"/>
    </xf>
    <xf numFmtId="4" fontId="26" fillId="0" borderId="6" xfId="0" applyNumberFormat="1" applyFont="1" applyFill="1" applyBorder="1" applyAlignment="1">
      <alignment vertical="center"/>
    </xf>
    <xf numFmtId="4" fontId="39" fillId="8" borderId="6" xfId="0" applyNumberFormat="1" applyFont="1" applyFill="1" applyBorder="1" applyAlignment="1">
      <alignment horizontal="right" vertical="center"/>
    </xf>
    <xf numFmtId="3" fontId="122" fillId="3" borderId="6" xfId="0" applyNumberFormat="1" applyFont="1" applyFill="1" applyBorder="1" applyAlignment="1">
      <alignment horizontal="justify" vertical="center" wrapText="1"/>
    </xf>
    <xf numFmtId="0" fontId="122" fillId="3" borderId="6" xfId="0" applyFont="1" applyFill="1" applyBorder="1" applyAlignment="1">
      <alignment horizontal="justify" vertical="center" wrapText="1"/>
    </xf>
    <xf numFmtId="0" fontId="63" fillId="0" borderId="22" xfId="0" applyFont="1" applyBorder="1" applyAlignment="1">
      <alignment horizontal="center" vertical="center"/>
    </xf>
    <xf numFmtId="0" fontId="63" fillId="0" borderId="15" xfId="0" applyFont="1" applyBorder="1" applyAlignment="1">
      <alignment horizontal="center" vertical="center"/>
    </xf>
    <xf numFmtId="0" fontId="63" fillId="8" borderId="15" xfId="0" applyFont="1" applyFill="1" applyBorder="1" applyAlignment="1">
      <alignment horizontal="center" vertical="center"/>
    </xf>
    <xf numFmtId="0" fontId="41" fillId="0" borderId="6" xfId="0" applyFont="1" applyBorder="1" applyAlignment="1">
      <alignment horizontal="justify" vertical="center"/>
    </xf>
    <xf numFmtId="0" fontId="116" fillId="0" borderId="6" xfId="0" applyFont="1" applyBorder="1" applyAlignment="1">
      <alignment horizontal="justify" vertical="center"/>
    </xf>
    <xf numFmtId="0" fontId="116" fillId="0" borderId="6" xfId="0" applyFont="1" applyBorder="1" applyAlignment="1">
      <alignment horizontal="justify" vertical="center" wrapText="1"/>
    </xf>
    <xf numFmtId="0" fontId="41" fillId="0" borderId="6" xfId="0" applyFont="1" applyFill="1" applyBorder="1" applyAlignment="1">
      <alignment horizontal="justify" vertical="center"/>
    </xf>
    <xf numFmtId="0" fontId="41" fillId="13" borderId="6" xfId="0" applyFont="1" applyFill="1" applyBorder="1" applyAlignment="1">
      <alignment horizontal="right" vertical="center"/>
    </xf>
    <xf numFmtId="0" fontId="41" fillId="13" borderId="6" xfId="0" applyFont="1" applyFill="1" applyBorder="1" applyAlignment="1">
      <alignment horizontal="center" vertical="center"/>
    </xf>
    <xf numFmtId="4" fontId="41" fillId="13" borderId="6" xfId="0" applyNumberFormat="1" applyFont="1" applyFill="1" applyBorder="1" applyAlignment="1">
      <alignment horizontal="center" vertical="center"/>
    </xf>
    <xf numFmtId="0" fontId="7" fillId="7" borderId="6" xfId="0" applyFont="1" applyFill="1" applyBorder="1" applyAlignment="1">
      <alignment horizontal="center" vertical="center"/>
    </xf>
    <xf numFmtId="0" fontId="22" fillId="9" borderId="6" xfId="0" applyFont="1" applyFill="1" applyBorder="1"/>
    <xf numFmtId="4" fontId="22" fillId="9" borderId="6" xfId="0" applyNumberFormat="1" applyFont="1" applyFill="1" applyBorder="1"/>
    <xf numFmtId="0" fontId="41" fillId="0" borderId="11" xfId="0" applyFont="1" applyFill="1" applyBorder="1" applyAlignment="1">
      <alignment vertical="center" wrapText="1"/>
    </xf>
    <xf numFmtId="0" fontId="39" fillId="0" borderId="6" xfId="0" applyFont="1" applyFill="1" applyBorder="1" applyAlignment="1">
      <alignment horizontal="center" vertical="center"/>
    </xf>
    <xf numFmtId="0" fontId="118" fillId="13" borderId="6" xfId="0" applyFont="1" applyFill="1" applyBorder="1"/>
    <xf numFmtId="4" fontId="118" fillId="13" borderId="6" xfId="0" applyNumberFormat="1" applyFont="1" applyFill="1" applyBorder="1"/>
    <xf numFmtId="4" fontId="39" fillId="0" borderId="6" xfId="0" applyNumberFormat="1" applyFont="1" applyFill="1" applyBorder="1" applyAlignment="1">
      <alignment horizontal="right" vertical="center" wrapText="1"/>
    </xf>
    <xf numFmtId="0" fontId="97" fillId="0" borderId="11" xfId="0" applyFont="1" applyBorder="1" applyAlignment="1">
      <alignment horizontal="justify" vertical="center" wrapText="1"/>
    </xf>
    <xf numFmtId="0" fontId="97" fillId="0" borderId="11" xfId="0" applyFont="1" applyBorder="1" applyAlignment="1">
      <alignment horizontal="center" vertical="center" wrapText="1"/>
    </xf>
    <xf numFmtId="0" fontId="97" fillId="0" borderId="11" xfId="0" applyFont="1" applyFill="1" applyBorder="1" applyAlignment="1">
      <alignment horizontal="justify" vertical="center" wrapText="1"/>
    </xf>
    <xf numFmtId="1" fontId="7" fillId="7" borderId="6" xfId="0" applyNumberFormat="1" applyFont="1" applyFill="1" applyBorder="1" applyAlignment="1">
      <alignment vertical="center" wrapText="1"/>
    </xf>
    <xf numFmtId="0" fontId="36" fillId="13" borderId="6" xfId="0" applyFont="1" applyFill="1" applyBorder="1" applyAlignment="1"/>
    <xf numFmtId="0" fontId="40" fillId="13" borderId="6" xfId="0" applyFont="1" applyFill="1" applyBorder="1" applyAlignment="1">
      <alignment horizontal="left"/>
    </xf>
    <xf numFmtId="4" fontId="40" fillId="13" borderId="6" xfId="0" applyNumberFormat="1" applyFont="1" applyFill="1" applyBorder="1" applyAlignment="1">
      <alignment horizontal="right"/>
    </xf>
    <xf numFmtId="39" fontId="36" fillId="13" borderId="6" xfId="0" applyNumberFormat="1" applyFont="1" applyFill="1" applyBorder="1"/>
    <xf numFmtId="0" fontId="14" fillId="0" borderId="11" xfId="0" applyFont="1" applyBorder="1" applyAlignment="1">
      <alignment horizontal="center" vertical="center"/>
    </xf>
    <xf numFmtId="0" fontId="0" fillId="0" borderId="0" xfId="0" applyAlignment="1">
      <alignment vertical="top"/>
    </xf>
    <xf numFmtId="0" fontId="36" fillId="8" borderId="6" xfId="0" applyFont="1" applyFill="1" applyBorder="1" applyAlignment="1">
      <alignment horizontal="left"/>
    </xf>
    <xf numFmtId="0" fontId="90" fillId="13" borderId="10" xfId="0" applyFont="1" applyFill="1" applyBorder="1" applyAlignment="1">
      <alignment horizontal="left"/>
    </xf>
    <xf numFmtId="0" fontId="0" fillId="0" borderId="0" xfId="0" applyAlignment="1">
      <alignment vertical="center"/>
    </xf>
    <xf numFmtId="0" fontId="22" fillId="8" borderId="6" xfId="0" applyFont="1" applyFill="1" applyBorder="1" applyAlignment="1">
      <alignment horizontal="center"/>
    </xf>
    <xf numFmtId="0" fontId="14" fillId="13" borderId="10" xfId="0" applyFont="1" applyFill="1" applyBorder="1" applyAlignment="1">
      <alignment horizontal="center" vertical="center" wrapText="1"/>
    </xf>
    <xf numFmtId="0" fontId="36" fillId="13" borderId="6" xfId="0" applyFont="1" applyFill="1" applyBorder="1" applyAlignment="1">
      <alignment horizontal="center" vertical="center" wrapText="1"/>
    </xf>
    <xf numFmtId="0" fontId="36" fillId="8" borderId="10" xfId="0" applyFont="1" applyFill="1" applyBorder="1" applyAlignment="1">
      <alignment horizontal="center" vertical="center" wrapText="1"/>
    </xf>
    <xf numFmtId="0" fontId="3" fillId="0" borderId="0" xfId="0" applyFont="1" applyBorder="1" applyAlignment="1">
      <alignment horizontal="center" vertical="top"/>
    </xf>
    <xf numFmtId="0" fontId="125" fillId="8" borderId="10" xfId="0" applyFont="1" applyFill="1" applyBorder="1" applyAlignment="1">
      <alignment horizontal="center" vertical="center"/>
    </xf>
    <xf numFmtId="0" fontId="0" fillId="0" borderId="0" xfId="0" applyAlignment="1">
      <alignment vertical="top"/>
    </xf>
    <xf numFmtId="0" fontId="26" fillId="7" borderId="6" xfId="0" applyFont="1" applyFill="1" applyBorder="1" applyAlignment="1">
      <alignment horizontal="center" vertical="top" wrapText="1"/>
    </xf>
    <xf numFmtId="3" fontId="26" fillId="7" borderId="6" xfId="0" applyNumberFormat="1" applyFont="1" applyFill="1" applyBorder="1" applyAlignment="1">
      <alignment horizontal="center" vertical="top" wrapText="1"/>
    </xf>
    <xf numFmtId="0" fontId="14" fillId="7" borderId="6" xfId="0" applyFont="1" applyFill="1" applyBorder="1" applyAlignment="1">
      <alignment horizontal="left" vertical="top" wrapText="1"/>
    </xf>
    <xf numFmtId="0" fontId="26" fillId="7" borderId="6" xfId="0" applyFont="1" applyFill="1" applyBorder="1" applyAlignment="1">
      <alignment horizontal="center" vertical="top"/>
    </xf>
    <xf numFmtId="2" fontId="46" fillId="7" borderId="6" xfId="4" applyNumberFormat="1" applyFont="1" applyFill="1" applyBorder="1" applyAlignment="1">
      <alignment horizontal="right" vertical="center"/>
    </xf>
    <xf numFmtId="2" fontId="46" fillId="7" borderId="6" xfId="0" applyNumberFormat="1" applyFont="1" applyFill="1" applyBorder="1" applyAlignment="1">
      <alignment horizontal="right" vertical="center"/>
    </xf>
    <xf numFmtId="0" fontId="14" fillId="7" borderId="11" xfId="0" applyFont="1" applyFill="1" applyBorder="1" applyAlignment="1">
      <alignment horizontal="center" wrapText="1"/>
    </xf>
    <xf numFmtId="0" fontId="14" fillId="7" borderId="11" xfId="0" applyFont="1" applyFill="1" applyBorder="1" applyAlignment="1">
      <alignment horizontal="center"/>
    </xf>
    <xf numFmtId="3" fontId="46" fillId="7" borderId="6" xfId="0" applyNumberFormat="1" applyFont="1" applyFill="1" applyBorder="1" applyAlignment="1">
      <alignment horizontal="left" vertical="center"/>
    </xf>
    <xf numFmtId="0" fontId="36" fillId="0" borderId="11" xfId="0" applyFont="1" applyFill="1" applyBorder="1" applyAlignment="1">
      <alignment horizontal="center" vertical="center" wrapText="1"/>
    </xf>
    <xf numFmtId="0" fontId="36" fillId="7" borderId="6" xfId="0" applyFont="1" applyFill="1" applyBorder="1" applyAlignment="1">
      <alignment horizontal="center" vertical="center"/>
    </xf>
    <xf numFmtId="3" fontId="36" fillId="7" borderId="6" xfId="0" applyNumberFormat="1" applyFont="1" applyFill="1" applyBorder="1" applyAlignment="1">
      <alignment horizontal="center" vertical="center"/>
    </xf>
    <xf numFmtId="4" fontId="46" fillId="7" borderId="6" xfId="0" applyNumberFormat="1" applyFont="1" applyFill="1" applyBorder="1" applyAlignment="1">
      <alignment horizontal="right" vertical="center"/>
    </xf>
    <xf numFmtId="2" fontId="22" fillId="8" borderId="6" xfId="0" applyNumberFormat="1" applyFont="1" applyFill="1" applyBorder="1"/>
    <xf numFmtId="4" fontId="22" fillId="13" borderId="6" xfId="4" applyNumberFormat="1" applyFont="1" applyFill="1" applyBorder="1" applyAlignment="1">
      <alignment horizontal="center"/>
    </xf>
    <xf numFmtId="4" fontId="26" fillId="7" borderId="6" xfId="4" applyNumberFormat="1" applyFont="1" applyFill="1" applyBorder="1" applyAlignment="1">
      <alignment horizontal="center" vertical="center" wrapText="1"/>
    </xf>
    <xf numFmtId="2" fontId="32" fillId="0" borderId="6" xfId="0" applyNumberFormat="1" applyFont="1" applyBorder="1" applyAlignment="1">
      <alignment vertical="center"/>
    </xf>
    <xf numFmtId="39" fontId="32" fillId="0" borderId="6" xfId="0" applyNumberFormat="1" applyFont="1" applyBorder="1" applyAlignment="1">
      <alignment vertical="center"/>
    </xf>
    <xf numFmtId="0" fontId="32" fillId="0" borderId="6" xfId="0" applyFont="1" applyBorder="1"/>
    <xf numFmtId="39" fontId="32" fillId="0" borderId="6" xfId="0" applyNumberFormat="1" applyFont="1" applyBorder="1"/>
    <xf numFmtId="0" fontId="97" fillId="7" borderId="11" xfId="0" applyFont="1" applyFill="1" applyBorder="1" applyAlignment="1">
      <alignment horizontal="justify" vertical="center" wrapText="1"/>
    </xf>
    <xf numFmtId="0" fontId="41" fillId="7" borderId="6" xfId="0" applyFont="1" applyFill="1" applyBorder="1"/>
    <xf numFmtId="3" fontId="32" fillId="7" borderId="6" xfId="0" applyNumberFormat="1" applyFont="1" applyFill="1" applyBorder="1" applyAlignment="1">
      <alignment horizontal="center" vertical="center" wrapText="1"/>
    </xf>
    <xf numFmtId="0" fontId="40" fillId="13" borderId="6" xfId="0" applyFont="1" applyFill="1" applyBorder="1" applyAlignment="1">
      <alignment horizontal="left"/>
    </xf>
    <xf numFmtId="0" fontId="2" fillId="0" borderId="0" xfId="0" applyFont="1" applyAlignment="1">
      <alignment horizontal="center" vertical="center"/>
    </xf>
    <xf numFmtId="0" fontId="3" fillId="0" borderId="0" xfId="0" applyFont="1" applyBorder="1" applyAlignment="1">
      <alignment horizontal="center" vertical="center"/>
    </xf>
    <xf numFmtId="0" fontId="4" fillId="9" borderId="7" xfId="0" applyFont="1" applyFill="1" applyBorder="1" applyAlignment="1">
      <alignment horizontal="center" vertical="center" wrapText="1"/>
    </xf>
    <xf numFmtId="0" fontId="4" fillId="9" borderId="8"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81" fillId="0" borderId="0" xfId="0" applyFont="1" applyAlignment="1">
      <alignment horizontal="center" vertical="center"/>
    </xf>
    <xf numFmtId="0" fontId="82" fillId="0" borderId="0" xfId="0" applyFont="1" applyAlignment="1">
      <alignment horizontal="center" vertical="center"/>
    </xf>
    <xf numFmtId="0" fontId="20" fillId="0" borderId="0" xfId="0" applyFont="1" applyBorder="1" applyAlignment="1">
      <alignment horizontal="center" vertical="center"/>
    </xf>
    <xf numFmtId="0" fontId="22" fillId="13" borderId="9" xfId="0" applyFont="1" applyFill="1" applyBorder="1" applyAlignment="1">
      <alignment horizontal="left"/>
    </xf>
    <xf numFmtId="0" fontId="22" fillId="13" borderId="12" xfId="0" applyFont="1" applyFill="1" applyBorder="1" applyAlignment="1">
      <alignment horizontal="left"/>
    </xf>
    <xf numFmtId="0" fontId="22" fillId="13" borderId="10" xfId="0" applyFont="1" applyFill="1" applyBorder="1" applyAlignment="1">
      <alignment horizontal="left"/>
    </xf>
    <xf numFmtId="0" fontId="40" fillId="9" borderId="6" xfId="0" applyFont="1" applyFill="1" applyBorder="1" applyAlignment="1">
      <alignment horizontal="left"/>
    </xf>
    <xf numFmtId="0" fontId="37" fillId="0" borderId="0" xfId="0" applyFont="1" applyAlignment="1">
      <alignment horizontal="center" vertical="center"/>
    </xf>
    <xf numFmtId="0" fontId="3" fillId="0" borderId="0" xfId="0" applyFont="1" applyAlignment="1">
      <alignment horizontal="center" vertical="center"/>
    </xf>
    <xf numFmtId="0" fontId="13" fillId="9" borderId="7" xfId="0" applyFont="1" applyFill="1" applyBorder="1" applyAlignment="1">
      <alignment horizontal="center" vertical="center"/>
    </xf>
    <xf numFmtId="0" fontId="13" fillId="9" borderId="8" xfId="0" applyFont="1" applyFill="1" applyBorder="1" applyAlignment="1">
      <alignment horizontal="center" vertical="center"/>
    </xf>
    <xf numFmtId="0" fontId="13" fillId="9" borderId="5" xfId="0" applyFont="1" applyFill="1" applyBorder="1" applyAlignment="1">
      <alignment horizontal="center" vertical="center"/>
    </xf>
    <xf numFmtId="0" fontId="13" fillId="9" borderId="1" xfId="0" applyFont="1" applyFill="1" applyBorder="1" applyAlignment="1">
      <alignment horizontal="center" vertical="center"/>
    </xf>
    <xf numFmtId="0" fontId="13" fillId="9" borderId="4" xfId="0" applyFont="1" applyFill="1" applyBorder="1" applyAlignment="1">
      <alignment horizontal="center" vertical="center"/>
    </xf>
    <xf numFmtId="0" fontId="40" fillId="7" borderId="9" xfId="0" applyFont="1" applyFill="1" applyBorder="1" applyAlignment="1">
      <alignment horizontal="left"/>
    </xf>
    <xf numFmtId="0" fontId="40" fillId="7" borderId="12" xfId="0" applyFont="1" applyFill="1" applyBorder="1" applyAlignment="1">
      <alignment horizontal="left"/>
    </xf>
    <xf numFmtId="0" fontId="40" fillId="7" borderId="10" xfId="0" applyFont="1" applyFill="1" applyBorder="1" applyAlignment="1">
      <alignment horizontal="left"/>
    </xf>
    <xf numFmtId="0" fontId="41" fillId="13" borderId="6" xfId="0" applyFont="1" applyFill="1" applyBorder="1" applyAlignment="1">
      <alignment horizontal="left"/>
    </xf>
    <xf numFmtId="0" fontId="84" fillId="9" borderId="5" xfId="0" applyFont="1" applyFill="1" applyBorder="1" applyAlignment="1">
      <alignment horizontal="center" vertical="center"/>
    </xf>
    <xf numFmtId="0" fontId="84" fillId="9" borderId="1" xfId="0" applyFont="1" applyFill="1" applyBorder="1" applyAlignment="1">
      <alignment horizontal="center" vertical="center"/>
    </xf>
    <xf numFmtId="0" fontId="84" fillId="9" borderId="4" xfId="0" applyFont="1" applyFill="1" applyBorder="1" applyAlignment="1">
      <alignment horizontal="center" vertical="center"/>
    </xf>
    <xf numFmtId="0" fontId="3" fillId="0" borderId="2" xfId="0" applyFont="1" applyBorder="1" applyAlignment="1">
      <alignment horizontal="center" vertical="center"/>
    </xf>
    <xf numFmtId="0" fontId="124" fillId="9" borderId="27" xfId="0" applyFont="1" applyFill="1" applyBorder="1" applyAlignment="1">
      <alignment horizontal="center" vertical="center"/>
    </xf>
    <xf numFmtId="0" fontId="124" fillId="9" borderId="28" xfId="0" applyFont="1" applyFill="1" applyBorder="1" applyAlignment="1">
      <alignment horizontal="center" vertical="center"/>
    </xf>
    <xf numFmtId="0" fontId="124" fillId="9" borderId="29" xfId="0" applyFont="1" applyFill="1" applyBorder="1" applyAlignment="1">
      <alignment horizontal="center" vertical="center"/>
    </xf>
    <xf numFmtId="0" fontId="36" fillId="8" borderId="6" xfId="0" applyFont="1" applyFill="1" applyBorder="1" applyAlignment="1">
      <alignment horizontal="left"/>
    </xf>
    <xf numFmtId="0" fontId="38" fillId="0" borderId="0" xfId="0" applyFont="1" applyAlignment="1">
      <alignment horizontal="center" vertical="center"/>
    </xf>
    <xf numFmtId="0" fontId="90" fillId="13" borderId="9" xfId="0" applyFont="1" applyFill="1" applyBorder="1" applyAlignment="1">
      <alignment horizontal="left"/>
    </xf>
    <xf numFmtId="0" fontId="90" fillId="13" borderId="12" xfId="0" applyFont="1" applyFill="1" applyBorder="1" applyAlignment="1">
      <alignment horizontal="left"/>
    </xf>
    <xf numFmtId="0" fontId="90" fillId="13" borderId="10" xfId="0" applyFont="1" applyFill="1" applyBorder="1" applyAlignment="1">
      <alignment horizontal="left"/>
    </xf>
    <xf numFmtId="0" fontId="0" fillId="0" borderId="0" xfId="0" applyAlignment="1">
      <alignment vertical="center"/>
    </xf>
    <xf numFmtId="0" fontId="4" fillId="9" borderId="7" xfId="0" applyFont="1" applyFill="1" applyBorder="1" applyAlignment="1">
      <alignment horizontal="center" vertical="center"/>
    </xf>
    <xf numFmtId="0" fontId="4" fillId="9" borderId="8" xfId="0" applyFont="1" applyFill="1" applyBorder="1" applyAlignment="1">
      <alignment horizontal="center" vertical="center"/>
    </xf>
    <xf numFmtId="0" fontId="4" fillId="9" borderId="3" xfId="0" applyFont="1" applyFill="1" applyBorder="1" applyAlignment="1">
      <alignment horizontal="center" vertical="center"/>
    </xf>
    <xf numFmtId="0" fontId="4" fillId="9" borderId="5" xfId="0" applyFont="1" applyFill="1" applyBorder="1" applyAlignment="1">
      <alignment horizontal="center" vertical="center"/>
    </xf>
    <xf numFmtId="0" fontId="4" fillId="9" borderId="1" xfId="0" applyFont="1" applyFill="1" applyBorder="1" applyAlignment="1">
      <alignment horizontal="center" vertical="center"/>
    </xf>
    <xf numFmtId="0" fontId="19" fillId="0" borderId="0" xfId="0" applyFont="1" applyAlignment="1">
      <alignment horizontal="center" vertical="center"/>
    </xf>
    <xf numFmtId="0" fontId="20" fillId="0" borderId="0" xfId="0" applyFont="1" applyAlignment="1">
      <alignment horizontal="center" vertical="center"/>
    </xf>
    <xf numFmtId="0" fontId="91" fillId="9" borderId="7" xfId="0" applyFont="1" applyFill="1" applyBorder="1" applyAlignment="1">
      <alignment horizontal="center" vertical="top"/>
    </xf>
    <xf numFmtId="0" fontId="91" fillId="9" borderId="8" xfId="0" applyFont="1" applyFill="1" applyBorder="1" applyAlignment="1">
      <alignment horizontal="center" vertical="top"/>
    </xf>
    <xf numFmtId="0" fontId="91" fillId="9" borderId="3" xfId="0" applyFont="1" applyFill="1" applyBorder="1" applyAlignment="1">
      <alignment horizontal="center" vertical="top"/>
    </xf>
    <xf numFmtId="0" fontId="82" fillId="0" borderId="0" xfId="0" applyFont="1" applyAlignment="1">
      <alignment horizontal="center" vertical="top"/>
    </xf>
    <xf numFmtId="0" fontId="19" fillId="0" borderId="0" xfId="0" applyFont="1" applyAlignment="1">
      <alignment horizontal="center" vertical="top"/>
    </xf>
    <xf numFmtId="0" fontId="79" fillId="0" borderId="0" xfId="0" applyFont="1" applyAlignment="1">
      <alignment horizontal="center" vertical="top"/>
    </xf>
    <xf numFmtId="0" fontId="8" fillId="8" borderId="6" xfId="0" applyFont="1" applyFill="1" applyBorder="1" applyAlignment="1">
      <alignment horizontal="left" vertical="top"/>
    </xf>
    <xf numFmtId="0" fontId="43" fillId="8" borderId="9" xfId="0" applyFont="1" applyFill="1" applyBorder="1" applyAlignment="1">
      <alignment horizontal="left"/>
    </xf>
    <xf numFmtId="0" fontId="43" fillId="8" borderId="12" xfId="0" applyFont="1" applyFill="1" applyBorder="1" applyAlignment="1">
      <alignment horizontal="left"/>
    </xf>
    <xf numFmtId="0" fontId="43" fillId="8" borderId="10" xfId="0" applyFont="1" applyFill="1" applyBorder="1" applyAlignment="1">
      <alignment horizontal="left"/>
    </xf>
    <xf numFmtId="0" fontId="30" fillId="9" borderId="13" xfId="1" applyFont="1" applyFill="1" applyBorder="1" applyAlignment="1">
      <alignment horizontal="center" vertical="center" wrapText="1"/>
    </xf>
    <xf numFmtId="0" fontId="30" fillId="9" borderId="14" xfId="1" applyFont="1" applyFill="1" applyBorder="1" applyAlignment="1">
      <alignment horizontal="center" vertical="center" wrapText="1"/>
    </xf>
    <xf numFmtId="0" fontId="22" fillId="8" borderId="9" xfId="0" applyFont="1" applyFill="1" applyBorder="1" applyAlignment="1">
      <alignment horizontal="left"/>
    </xf>
    <xf numFmtId="0" fontId="22" fillId="8" borderId="12" xfId="0" applyFont="1" applyFill="1" applyBorder="1" applyAlignment="1">
      <alignment horizontal="left"/>
    </xf>
    <xf numFmtId="0" fontId="22" fillId="8" borderId="10" xfId="0" applyFont="1" applyFill="1" applyBorder="1" applyAlignment="1">
      <alignment horizontal="left"/>
    </xf>
    <xf numFmtId="0" fontId="60" fillId="9" borderId="13" xfId="2" applyFont="1" applyFill="1" applyBorder="1" applyAlignment="1">
      <alignment horizontal="center" vertical="center"/>
    </xf>
    <xf numFmtId="0" fontId="60" fillId="9" borderId="14" xfId="2" applyFont="1" applyFill="1" applyBorder="1" applyAlignment="1">
      <alignment horizontal="center" vertical="center"/>
    </xf>
    <xf numFmtId="0" fontId="2" fillId="0" borderId="0" xfId="0" applyFont="1" applyAlignment="1">
      <alignment horizontal="center" vertical="center" wrapText="1"/>
    </xf>
    <xf numFmtId="0" fontId="41" fillId="8" borderId="9" xfId="0" applyFont="1" applyFill="1" applyBorder="1" applyAlignment="1">
      <alignment horizontal="center" vertical="center"/>
    </xf>
    <xf numFmtId="0" fontId="41" fillId="8" borderId="12" xfId="0" applyFont="1" applyFill="1" applyBorder="1" applyAlignment="1">
      <alignment horizontal="center" vertical="center"/>
    </xf>
    <xf numFmtId="0" fontId="41" fillId="8" borderId="10" xfId="0" applyFont="1" applyFill="1" applyBorder="1" applyAlignment="1">
      <alignment horizontal="center" vertical="center"/>
    </xf>
    <xf numFmtId="0" fontId="17" fillId="9" borderId="5" xfId="0" applyFont="1" applyFill="1" applyBorder="1" applyAlignment="1">
      <alignment horizontal="center" vertical="center"/>
    </xf>
    <xf numFmtId="0" fontId="17" fillId="9" borderId="1" xfId="0" applyFont="1" applyFill="1" applyBorder="1" applyAlignment="1">
      <alignment horizontal="center" vertical="center"/>
    </xf>
    <xf numFmtId="0" fontId="17" fillId="9" borderId="4" xfId="0" applyFont="1" applyFill="1" applyBorder="1" applyAlignment="1">
      <alignment horizontal="center" vertical="center"/>
    </xf>
    <xf numFmtId="0" fontId="17" fillId="9" borderId="7" xfId="0" applyFont="1" applyFill="1" applyBorder="1" applyAlignment="1">
      <alignment horizontal="center" vertical="center"/>
    </xf>
    <xf numFmtId="0" fontId="17" fillId="9" borderId="8" xfId="0" applyFont="1" applyFill="1" applyBorder="1" applyAlignment="1">
      <alignment horizontal="center" vertical="center"/>
    </xf>
    <xf numFmtId="0" fontId="17" fillId="9" borderId="3" xfId="0" applyFont="1" applyFill="1" applyBorder="1" applyAlignment="1">
      <alignment horizontal="center" vertical="center"/>
    </xf>
    <xf numFmtId="0" fontId="22" fillId="13" borderId="6" xfId="0" applyFont="1" applyFill="1" applyBorder="1" applyAlignment="1">
      <alignment horizontal="left"/>
    </xf>
    <xf numFmtId="0" fontId="15" fillId="9" borderId="7" xfId="0" applyFont="1" applyFill="1" applyBorder="1" applyAlignment="1">
      <alignment horizontal="center" vertical="center" wrapText="1"/>
    </xf>
    <xf numFmtId="0" fontId="15" fillId="9" borderId="8" xfId="0" applyFont="1" applyFill="1" applyBorder="1" applyAlignment="1">
      <alignment horizontal="center" vertical="center" wrapText="1"/>
    </xf>
    <xf numFmtId="0" fontId="15" fillId="9" borderId="3" xfId="0" applyFont="1" applyFill="1" applyBorder="1" applyAlignment="1">
      <alignment horizontal="center" vertical="center" wrapText="1"/>
    </xf>
    <xf numFmtId="0" fontId="22" fillId="8" borderId="6" xfId="0" applyFont="1" applyFill="1" applyBorder="1" applyAlignment="1">
      <alignment horizontal="center"/>
    </xf>
    <xf numFmtId="0" fontId="18" fillId="9" borderId="27" xfId="0" applyFont="1" applyFill="1" applyBorder="1" applyAlignment="1">
      <alignment horizontal="center" vertical="center"/>
    </xf>
    <xf numFmtId="0" fontId="18" fillId="9" borderId="28" xfId="0" applyFont="1" applyFill="1" applyBorder="1" applyAlignment="1">
      <alignment horizontal="center" vertical="center"/>
    </xf>
    <xf numFmtId="0" fontId="18" fillId="9" borderId="29" xfId="0" applyFont="1" applyFill="1" applyBorder="1" applyAlignment="1">
      <alignment horizontal="center" vertical="center"/>
    </xf>
    <xf numFmtId="0" fontId="37" fillId="0" borderId="0" xfId="0" applyFont="1" applyAlignment="1">
      <alignment horizontal="center" vertical="top"/>
    </xf>
    <xf numFmtId="0" fontId="37" fillId="0" borderId="0" xfId="0" applyFont="1" applyAlignment="1">
      <alignment horizontal="center" vertical="top" wrapText="1"/>
    </xf>
    <xf numFmtId="0" fontId="38" fillId="0" borderId="0" xfId="0" applyFont="1" applyBorder="1" applyAlignment="1">
      <alignment horizontal="center" vertical="top" wrapText="1"/>
    </xf>
    <xf numFmtId="0" fontId="36" fillId="8" borderId="9" xfId="0" applyFont="1" applyFill="1" applyBorder="1" applyAlignment="1">
      <alignment horizontal="center"/>
    </xf>
    <xf numFmtId="0" fontId="36" fillId="8" borderId="12" xfId="0" applyFont="1" applyFill="1" applyBorder="1" applyAlignment="1">
      <alignment horizontal="center"/>
    </xf>
    <xf numFmtId="0" fontId="36" fillId="8" borderId="10" xfId="0" applyFont="1" applyFill="1" applyBorder="1" applyAlignment="1">
      <alignment horizontal="center"/>
    </xf>
    <xf numFmtId="0" fontId="18" fillId="9" borderId="7" xfId="0" applyFont="1" applyFill="1" applyBorder="1" applyAlignment="1">
      <alignment horizontal="center" vertical="center"/>
    </xf>
    <xf numFmtId="0" fontId="18" fillId="9" borderId="8" xfId="0" applyFont="1" applyFill="1" applyBorder="1" applyAlignment="1">
      <alignment horizontal="center" vertical="center"/>
    </xf>
    <xf numFmtId="0" fontId="18" fillId="9" borderId="3" xfId="0" applyFont="1" applyFill="1" applyBorder="1" applyAlignment="1">
      <alignment horizontal="center" vertical="center"/>
    </xf>
    <xf numFmtId="0" fontId="8" fillId="8" borderId="6" xfId="0" applyFont="1" applyFill="1" applyBorder="1" applyAlignment="1">
      <alignment horizontal="left"/>
    </xf>
    <xf numFmtId="0" fontId="54" fillId="9" borderId="7" xfId="0" applyFont="1" applyFill="1" applyBorder="1" applyAlignment="1">
      <alignment horizontal="center"/>
    </xf>
    <xf numFmtId="0" fontId="54" fillId="9" borderId="8" xfId="0" applyFont="1" applyFill="1" applyBorder="1" applyAlignment="1">
      <alignment horizontal="center"/>
    </xf>
    <xf numFmtId="0" fontId="54" fillId="9" borderId="3" xfId="0" applyFont="1" applyFill="1" applyBorder="1" applyAlignment="1">
      <alignment horizontal="center"/>
    </xf>
    <xf numFmtId="0" fontId="41" fillId="8" borderId="9" xfId="0" applyFont="1" applyFill="1" applyBorder="1" applyAlignment="1">
      <alignment horizontal="left"/>
    </xf>
    <xf numFmtId="0" fontId="41" fillId="8" borderId="12" xfId="0" applyFont="1" applyFill="1" applyBorder="1" applyAlignment="1">
      <alignment horizontal="left"/>
    </xf>
    <xf numFmtId="0" fontId="41" fillId="8" borderId="10" xfId="0" applyFont="1" applyFill="1" applyBorder="1" applyAlignment="1">
      <alignment horizontal="left"/>
    </xf>
    <xf numFmtId="0" fontId="2" fillId="0" borderId="0" xfId="0" applyFont="1" applyAlignment="1">
      <alignment horizontal="center" vertical="top"/>
    </xf>
    <xf numFmtId="0" fontId="3" fillId="0" borderId="0" xfId="0" applyFont="1" applyAlignment="1">
      <alignment horizontal="center" vertical="top"/>
    </xf>
    <xf numFmtId="0" fontId="75" fillId="9" borderId="5" xfId="0" applyFont="1" applyFill="1" applyBorder="1" applyAlignment="1">
      <alignment horizontal="center"/>
    </xf>
    <xf numFmtId="0" fontId="75" fillId="9" borderId="1" xfId="0" applyFont="1" applyFill="1" applyBorder="1" applyAlignment="1">
      <alignment horizontal="center"/>
    </xf>
    <xf numFmtId="0" fontId="75" fillId="9" borderId="4" xfId="0" applyFont="1" applyFill="1" applyBorder="1" applyAlignment="1">
      <alignment horizontal="center"/>
    </xf>
    <xf numFmtId="0" fontId="41" fillId="8" borderId="9" xfId="0" applyFont="1" applyFill="1" applyBorder="1" applyAlignment="1">
      <alignment horizontal="center"/>
    </xf>
    <xf numFmtId="0" fontId="41" fillId="8" borderId="12" xfId="0" applyFont="1" applyFill="1" applyBorder="1" applyAlignment="1">
      <alignment horizontal="center"/>
    </xf>
    <xf numFmtId="0" fontId="41" fillId="8" borderId="10" xfId="0" applyFont="1" applyFill="1" applyBorder="1" applyAlignment="1">
      <alignment horizontal="center"/>
    </xf>
    <xf numFmtId="0" fontId="47" fillId="9" borderId="5" xfId="0" applyFont="1" applyFill="1" applyBorder="1" applyAlignment="1">
      <alignment horizontal="center" vertical="center" wrapText="1"/>
    </xf>
    <xf numFmtId="0" fontId="47" fillId="9" borderId="1" xfId="0" applyFont="1" applyFill="1" applyBorder="1" applyAlignment="1">
      <alignment horizontal="center" vertical="center" wrapText="1"/>
    </xf>
    <xf numFmtId="0" fontId="47" fillId="9" borderId="4" xfId="0" applyFont="1" applyFill="1" applyBorder="1" applyAlignment="1">
      <alignment horizontal="center" vertical="center" wrapText="1"/>
    </xf>
    <xf numFmtId="0" fontId="41" fillId="8" borderId="9" xfId="0" applyFont="1" applyFill="1" applyBorder="1" applyAlignment="1">
      <alignment horizontal="center" vertical="center" wrapText="1"/>
    </xf>
    <xf numFmtId="0" fontId="41" fillId="8" borderId="12" xfId="0" applyFont="1" applyFill="1" applyBorder="1" applyAlignment="1">
      <alignment horizontal="center" vertical="center" wrapText="1"/>
    </xf>
    <xf numFmtId="0" fontId="41" fillId="8" borderId="10" xfId="0" applyFont="1" applyFill="1" applyBorder="1" applyAlignment="1">
      <alignment horizontal="center" vertical="center" wrapText="1"/>
    </xf>
    <xf numFmtId="0" fontId="53" fillId="9" borderId="5" xfId="0" applyFont="1" applyFill="1" applyBorder="1" applyAlignment="1">
      <alignment horizontal="center" vertical="center" wrapText="1"/>
    </xf>
    <xf numFmtId="0" fontId="53" fillId="9" borderId="1" xfId="0" applyFont="1" applyFill="1" applyBorder="1" applyAlignment="1">
      <alignment horizontal="center" vertical="center" wrapText="1"/>
    </xf>
    <xf numFmtId="0" fontId="53" fillId="9" borderId="4" xfId="0" applyFont="1" applyFill="1" applyBorder="1" applyAlignment="1">
      <alignment horizontal="center" vertical="center" wrapText="1"/>
    </xf>
    <xf numFmtId="0" fontId="55" fillId="9" borderId="7" xfId="0" applyFont="1" applyFill="1" applyBorder="1" applyAlignment="1">
      <alignment horizontal="center"/>
    </xf>
    <xf numFmtId="0" fontId="55" fillId="9" borderId="8" xfId="0" applyFont="1" applyFill="1" applyBorder="1" applyAlignment="1">
      <alignment horizontal="center"/>
    </xf>
    <xf numFmtId="0" fontId="55" fillId="9" borderId="3" xfId="0" applyFont="1" applyFill="1" applyBorder="1" applyAlignment="1">
      <alignment horizontal="center"/>
    </xf>
    <xf numFmtId="0" fontId="22" fillId="8" borderId="9" xfId="0" applyFont="1" applyFill="1" applyBorder="1" applyAlignment="1">
      <alignment horizontal="center"/>
    </xf>
    <xf numFmtId="0" fontId="22" fillId="8" borderId="12" xfId="0" applyFont="1" applyFill="1" applyBorder="1" applyAlignment="1">
      <alignment horizontal="center"/>
    </xf>
    <xf numFmtId="0" fontId="22" fillId="8" borderId="10" xfId="0" applyFont="1" applyFill="1" applyBorder="1" applyAlignment="1">
      <alignment horizontal="center"/>
    </xf>
    <xf numFmtId="0" fontId="18" fillId="9" borderId="7" xfId="0" applyFont="1" applyFill="1" applyBorder="1" applyAlignment="1">
      <alignment horizontal="center" vertical="top"/>
    </xf>
    <xf numFmtId="0" fontId="18" fillId="9" borderId="8" xfId="0" applyFont="1" applyFill="1" applyBorder="1" applyAlignment="1">
      <alignment horizontal="center" vertical="top"/>
    </xf>
    <xf numFmtId="0" fontId="18" fillId="9" borderId="3" xfId="0" applyFont="1" applyFill="1" applyBorder="1" applyAlignment="1">
      <alignment horizontal="center" vertical="top"/>
    </xf>
    <xf numFmtId="0" fontId="22" fillId="13" borderId="9" xfId="0" applyFont="1" applyFill="1" applyBorder="1" applyAlignment="1">
      <alignment horizontal="center"/>
    </xf>
    <xf numFmtId="0" fontId="22" fillId="13" borderId="12" xfId="0" applyFont="1" applyFill="1" applyBorder="1" applyAlignment="1">
      <alignment horizontal="center"/>
    </xf>
    <xf numFmtId="0" fontId="22" fillId="13" borderId="10" xfId="0" applyFont="1" applyFill="1" applyBorder="1" applyAlignment="1">
      <alignment horizontal="center"/>
    </xf>
    <xf numFmtId="0" fontId="129" fillId="0" borderId="0" xfId="0" applyFont="1" applyAlignment="1">
      <alignment horizontal="center"/>
    </xf>
    <xf numFmtId="0" fontId="18" fillId="9" borderId="5" xfId="0" applyFont="1" applyFill="1" applyBorder="1" applyAlignment="1">
      <alignment horizontal="center" vertical="top"/>
    </xf>
    <xf numFmtId="0" fontId="18" fillId="9" borderId="1" xfId="0" applyFont="1" applyFill="1" applyBorder="1" applyAlignment="1">
      <alignment horizontal="center" vertical="top"/>
    </xf>
    <xf numFmtId="0" fontId="18" fillId="9" borderId="4" xfId="0" applyFont="1" applyFill="1" applyBorder="1" applyAlignment="1">
      <alignment horizontal="center" vertical="top"/>
    </xf>
    <xf numFmtId="0" fontId="20" fillId="0" borderId="0" xfId="0" applyFont="1" applyAlignment="1">
      <alignment horizontal="center" vertical="top"/>
    </xf>
    <xf numFmtId="0" fontId="4" fillId="9" borderId="7" xfId="0" applyFont="1" applyFill="1" applyBorder="1" applyAlignment="1">
      <alignment horizontal="center" vertical="top"/>
    </xf>
    <xf numFmtId="0" fontId="4" fillId="9" borderId="8" xfId="0" applyFont="1" applyFill="1" applyBorder="1" applyAlignment="1">
      <alignment horizontal="center" vertical="top"/>
    </xf>
    <xf numFmtId="0" fontId="3" fillId="0" borderId="2" xfId="0" applyFont="1" applyBorder="1" applyAlignment="1">
      <alignment horizontal="center" vertical="top"/>
    </xf>
    <xf numFmtId="0" fontId="15" fillId="9" borderId="5" xfId="0" applyFont="1" applyFill="1" applyBorder="1" applyAlignment="1">
      <alignment horizontal="center" vertical="center"/>
    </xf>
    <xf numFmtId="0" fontId="15" fillId="9" borderId="1" xfId="0" applyFont="1" applyFill="1" applyBorder="1" applyAlignment="1">
      <alignment horizontal="center" vertical="center"/>
    </xf>
    <xf numFmtId="0" fontId="15" fillId="9" borderId="4" xfId="0" applyFont="1" applyFill="1" applyBorder="1" applyAlignment="1">
      <alignment horizontal="center" vertical="center"/>
    </xf>
    <xf numFmtId="0" fontId="33" fillId="9" borderId="5" xfId="0" applyFont="1" applyFill="1" applyBorder="1" applyAlignment="1">
      <alignment horizontal="center" vertical="center"/>
    </xf>
    <xf numFmtId="0" fontId="33" fillId="9" borderId="1" xfId="0" applyFont="1" applyFill="1" applyBorder="1" applyAlignment="1">
      <alignment horizontal="center" vertical="center"/>
    </xf>
    <xf numFmtId="0" fontId="33" fillId="9" borderId="4" xfId="0" applyFont="1" applyFill="1" applyBorder="1" applyAlignment="1">
      <alignment horizontal="center" vertical="center"/>
    </xf>
    <xf numFmtId="0" fontId="36" fillId="8" borderId="6" xfId="0" applyFont="1" applyFill="1" applyBorder="1" applyAlignment="1">
      <alignment horizontal="center"/>
    </xf>
    <xf numFmtId="0" fontId="14" fillId="13" borderId="9" xfId="0" applyFont="1" applyFill="1" applyBorder="1" applyAlignment="1">
      <alignment horizontal="center" vertical="center" wrapText="1"/>
    </xf>
    <xf numFmtId="0" fontId="14" fillId="13" borderId="12" xfId="0" applyFont="1" applyFill="1" applyBorder="1" applyAlignment="1">
      <alignment horizontal="center" vertical="center" wrapText="1"/>
    </xf>
    <xf numFmtId="0" fontId="14" fillId="13" borderId="10" xfId="0" applyFont="1" applyFill="1" applyBorder="1" applyAlignment="1">
      <alignment horizontal="center" vertical="center" wrapText="1"/>
    </xf>
    <xf numFmtId="0" fontId="23" fillId="9" borderId="5" xfId="0" applyFont="1" applyFill="1" applyBorder="1" applyAlignment="1">
      <alignment horizontal="center" vertical="center"/>
    </xf>
    <xf numFmtId="0" fontId="23" fillId="9" borderId="1" xfId="0" applyFont="1" applyFill="1" applyBorder="1" applyAlignment="1">
      <alignment horizontal="center" vertical="center"/>
    </xf>
    <xf numFmtId="0" fontId="23" fillId="9" borderId="4" xfId="0" applyFont="1" applyFill="1" applyBorder="1" applyAlignment="1">
      <alignment horizontal="center" vertical="center"/>
    </xf>
    <xf numFmtId="0" fontId="73" fillId="0" borderId="0" xfId="0" applyFont="1" applyAlignment="1">
      <alignment horizontal="center" vertical="center"/>
    </xf>
    <xf numFmtId="0" fontId="18" fillId="9" borderId="5" xfId="0" applyFont="1" applyFill="1" applyBorder="1" applyAlignment="1">
      <alignment horizontal="center" vertical="center"/>
    </xf>
    <xf numFmtId="0" fontId="18" fillId="9" borderId="1" xfId="0" applyFont="1" applyFill="1" applyBorder="1" applyAlignment="1">
      <alignment horizontal="center" vertical="center"/>
    </xf>
    <xf numFmtId="0" fontId="18" fillId="9" borderId="4" xfId="0" applyFont="1" applyFill="1" applyBorder="1" applyAlignment="1">
      <alignment horizontal="center" vertical="center"/>
    </xf>
    <xf numFmtId="0" fontId="53" fillId="9" borderId="7" xfId="0" applyFont="1" applyFill="1" applyBorder="1" applyAlignment="1">
      <alignment horizontal="center" vertical="center" wrapText="1"/>
    </xf>
    <xf numFmtId="0" fontId="53" fillId="9" borderId="8" xfId="0" applyFont="1" applyFill="1" applyBorder="1" applyAlignment="1">
      <alignment horizontal="center" vertical="center" wrapText="1"/>
    </xf>
    <xf numFmtId="0" fontId="53" fillId="9" borderId="3" xfId="0" applyFont="1" applyFill="1" applyBorder="1" applyAlignment="1">
      <alignment horizontal="center" vertical="center" wrapText="1"/>
    </xf>
    <xf numFmtId="0" fontId="36" fillId="8" borderId="6" xfId="0" applyFont="1" applyFill="1" applyBorder="1" applyAlignment="1"/>
    <xf numFmtId="0" fontId="36" fillId="8" borderId="9" xfId="0" applyFont="1" applyFill="1" applyBorder="1" applyAlignment="1">
      <alignment horizontal="left"/>
    </xf>
    <xf numFmtId="0" fontId="36" fillId="8" borderId="12" xfId="0" applyFont="1" applyFill="1" applyBorder="1" applyAlignment="1">
      <alignment horizontal="left"/>
    </xf>
    <xf numFmtId="0" fontId="36" fillId="8" borderId="10" xfId="0" applyFont="1" applyFill="1" applyBorder="1" applyAlignment="1">
      <alignment horizontal="left"/>
    </xf>
    <xf numFmtId="0" fontId="47" fillId="2" borderId="13"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47" fillId="9" borderId="13" xfId="0" applyFont="1" applyFill="1" applyBorder="1" applyAlignment="1">
      <alignment horizontal="center" vertical="center" wrapText="1"/>
    </xf>
    <xf numFmtId="0" fontId="47" fillId="9" borderId="14" xfId="0" applyFont="1" applyFill="1" applyBorder="1" applyAlignment="1">
      <alignment horizontal="center" vertical="center" wrapText="1"/>
    </xf>
    <xf numFmtId="0" fontId="49" fillId="9" borderId="13" xfId="0" applyFont="1" applyFill="1" applyBorder="1" applyAlignment="1">
      <alignment horizontal="center"/>
    </xf>
    <xf numFmtId="0" fontId="49" fillId="9" borderId="14" xfId="0" applyFont="1" applyFill="1" applyBorder="1" applyAlignment="1">
      <alignment horizontal="center"/>
    </xf>
    <xf numFmtId="0" fontId="98" fillId="8" borderId="9" xfId="0" applyFont="1" applyFill="1" applyBorder="1" applyAlignment="1">
      <alignment horizontal="center" vertical="center" wrapText="1"/>
    </xf>
    <xf numFmtId="0" fontId="98" fillId="8" borderId="12" xfId="0" applyFont="1" applyFill="1" applyBorder="1" applyAlignment="1">
      <alignment horizontal="center" vertical="center" wrapText="1"/>
    </xf>
    <xf numFmtId="0" fontId="98" fillId="8" borderId="10" xfId="0" applyFont="1" applyFill="1" applyBorder="1" applyAlignment="1">
      <alignment horizontal="center" vertical="center" wrapText="1"/>
    </xf>
    <xf numFmtId="0" fontId="104" fillId="9" borderId="5" xfId="1" applyFont="1" applyFill="1" applyBorder="1" applyAlignment="1">
      <alignment horizontal="center" vertical="top"/>
    </xf>
    <xf numFmtId="0" fontId="104" fillId="9" borderId="1" xfId="1" applyFont="1" applyFill="1" applyBorder="1" applyAlignment="1">
      <alignment horizontal="center" vertical="top"/>
    </xf>
    <xf numFmtId="0" fontId="104" fillId="9" borderId="4" xfId="1" applyFont="1" applyFill="1" applyBorder="1" applyAlignment="1">
      <alignment horizontal="center" vertical="top"/>
    </xf>
    <xf numFmtId="0" fontId="106" fillId="9" borderId="5" xfId="2" applyFont="1" applyFill="1" applyBorder="1" applyAlignment="1">
      <alignment horizontal="center" vertical="top" wrapText="1"/>
    </xf>
    <xf numFmtId="0" fontId="106" fillId="9" borderId="1" xfId="2" applyFont="1" applyFill="1" applyBorder="1" applyAlignment="1">
      <alignment horizontal="center" vertical="top" wrapText="1"/>
    </xf>
    <xf numFmtId="0" fontId="106" fillId="9" borderId="4" xfId="2" applyFont="1" applyFill="1" applyBorder="1" applyAlignment="1">
      <alignment horizontal="center" vertical="top" wrapText="1"/>
    </xf>
    <xf numFmtId="0" fontId="36" fillId="13" borderId="6" xfId="0" applyFont="1" applyFill="1" applyBorder="1" applyAlignment="1">
      <alignment horizontal="center" vertical="center" wrapText="1"/>
    </xf>
    <xf numFmtId="0" fontId="36" fillId="8" borderId="9" xfId="0" applyFont="1" applyFill="1" applyBorder="1" applyAlignment="1">
      <alignment horizontal="center" vertical="center" wrapText="1"/>
    </xf>
    <xf numFmtId="0" fontId="36" fillId="8" borderId="12" xfId="0" applyFont="1" applyFill="1" applyBorder="1" applyAlignment="1">
      <alignment horizontal="center" vertical="center" wrapText="1"/>
    </xf>
    <xf numFmtId="0" fontId="36" fillId="8" borderId="10" xfId="0" applyFont="1" applyFill="1" applyBorder="1" applyAlignment="1">
      <alignment horizontal="center" vertical="center" wrapText="1"/>
    </xf>
    <xf numFmtId="0" fontId="30" fillId="9" borderId="5" xfId="3" applyFont="1" applyFill="1" applyBorder="1" applyAlignment="1">
      <alignment horizontal="center" vertical="center"/>
    </xf>
    <xf numFmtId="0" fontId="30" fillId="9" borderId="1" xfId="3" applyFont="1" applyFill="1" applyBorder="1" applyAlignment="1">
      <alignment horizontal="center" vertical="center"/>
    </xf>
    <xf numFmtId="0" fontId="30" fillId="9" borderId="4" xfId="3" applyFont="1" applyFill="1" applyBorder="1" applyAlignment="1">
      <alignment horizontal="center" vertical="center"/>
    </xf>
    <xf numFmtId="0" fontId="63" fillId="13" borderId="9" xfId="0" applyFont="1" applyFill="1" applyBorder="1" applyAlignment="1">
      <alignment horizontal="center" vertical="center"/>
    </xf>
    <xf numFmtId="0" fontId="63" fillId="13" borderId="12" xfId="0" applyFont="1" applyFill="1" applyBorder="1" applyAlignment="1">
      <alignment horizontal="center" vertical="center"/>
    </xf>
    <xf numFmtId="0" fontId="63" fillId="13" borderId="10" xfId="0" applyFont="1" applyFill="1" applyBorder="1" applyAlignment="1">
      <alignment horizontal="center" vertical="center"/>
    </xf>
    <xf numFmtId="0" fontId="10" fillId="9" borderId="7" xfId="0" applyFont="1" applyFill="1" applyBorder="1" applyAlignment="1">
      <alignment horizontal="center"/>
    </xf>
    <xf numFmtId="0" fontId="10" fillId="9" borderId="8" xfId="0" applyFont="1" applyFill="1" applyBorder="1" applyAlignment="1">
      <alignment horizontal="center"/>
    </xf>
    <xf numFmtId="0" fontId="36" fillId="13" borderId="9" xfId="0" applyFont="1" applyFill="1" applyBorder="1" applyAlignment="1">
      <alignment horizontal="center" vertical="center" wrapText="1"/>
    </xf>
    <xf numFmtId="0" fontId="36" fillId="13" borderId="12" xfId="0" applyFont="1" applyFill="1" applyBorder="1" applyAlignment="1">
      <alignment horizontal="center" vertical="center" wrapText="1"/>
    </xf>
    <xf numFmtId="0" fontId="36" fillId="13" borderId="10" xfId="0" applyFont="1" applyFill="1" applyBorder="1" applyAlignment="1">
      <alignment horizontal="center" vertical="center" wrapText="1"/>
    </xf>
    <xf numFmtId="0" fontId="30" fillId="9" borderId="7" xfId="2" applyFont="1" applyFill="1" applyBorder="1" applyAlignment="1">
      <alignment horizontal="center" vertical="center" wrapText="1"/>
    </xf>
    <xf numFmtId="0" fontId="30" fillId="9" borderId="8" xfId="2" applyFont="1" applyFill="1" applyBorder="1" applyAlignment="1">
      <alignment horizontal="center" vertical="center" wrapText="1"/>
    </xf>
    <xf numFmtId="0" fontId="48" fillId="9" borderId="5" xfId="0" applyFont="1" applyFill="1" applyBorder="1" applyAlignment="1">
      <alignment horizontal="center"/>
    </xf>
    <xf numFmtId="0" fontId="48" fillId="9" borderId="1" xfId="0" applyFont="1" applyFill="1" applyBorder="1" applyAlignment="1">
      <alignment horizontal="center"/>
    </xf>
    <xf numFmtId="0" fontId="48" fillId="9" borderId="4" xfId="0" applyFont="1" applyFill="1" applyBorder="1" applyAlignment="1">
      <alignment horizontal="center"/>
    </xf>
    <xf numFmtId="0" fontId="65" fillId="9" borderId="5" xfId="0" applyFont="1" applyFill="1" applyBorder="1" applyAlignment="1">
      <alignment horizontal="center"/>
    </xf>
    <xf numFmtId="0" fontId="65" fillId="9" borderId="1" xfId="0" applyFont="1" applyFill="1" applyBorder="1" applyAlignment="1">
      <alignment horizontal="center"/>
    </xf>
    <xf numFmtId="0" fontId="65" fillId="9" borderId="4" xfId="0" applyFont="1" applyFill="1" applyBorder="1" applyAlignment="1">
      <alignment horizontal="center"/>
    </xf>
    <xf numFmtId="0" fontId="36" fillId="13" borderId="9" xfId="0" applyFont="1" applyFill="1" applyBorder="1" applyAlignment="1">
      <alignment horizontal="center"/>
    </xf>
    <xf numFmtId="0" fontId="36" fillId="13" borderId="12" xfId="0" applyFont="1" applyFill="1" applyBorder="1" applyAlignment="1">
      <alignment horizontal="center"/>
    </xf>
    <xf numFmtId="0" fontId="36" fillId="13" borderId="10" xfId="0" applyFont="1" applyFill="1" applyBorder="1" applyAlignment="1">
      <alignment horizontal="center"/>
    </xf>
    <xf numFmtId="0" fontId="49" fillId="9" borderId="5" xfId="0" applyFont="1" applyFill="1" applyBorder="1" applyAlignment="1">
      <alignment horizontal="center" vertical="center"/>
    </xf>
    <xf numFmtId="0" fontId="49" fillId="9" borderId="1" xfId="0" applyFont="1" applyFill="1" applyBorder="1" applyAlignment="1">
      <alignment horizontal="center" vertical="center"/>
    </xf>
    <xf numFmtId="0" fontId="49" fillId="9" borderId="4" xfId="0" applyFont="1" applyFill="1" applyBorder="1" applyAlignment="1">
      <alignment horizontal="center" vertical="center"/>
    </xf>
    <xf numFmtId="0" fontId="49" fillId="2" borderId="5" xfId="0" applyFont="1" applyFill="1" applyBorder="1" applyAlignment="1">
      <alignment horizontal="center" vertical="center"/>
    </xf>
    <xf numFmtId="0" fontId="49" fillId="2" borderId="1" xfId="0" applyFont="1" applyFill="1" applyBorder="1" applyAlignment="1">
      <alignment horizontal="center" vertical="center"/>
    </xf>
    <xf numFmtId="0" fontId="49" fillId="2" borderId="4" xfId="0" applyFont="1" applyFill="1" applyBorder="1" applyAlignment="1">
      <alignment horizontal="center" vertical="center"/>
    </xf>
    <xf numFmtId="0" fontId="43" fillId="13" borderId="9" xfId="0" applyFont="1" applyFill="1" applyBorder="1" applyAlignment="1">
      <alignment horizontal="center"/>
    </xf>
    <xf numFmtId="0" fontId="43" fillId="13" borderId="12" xfId="0" applyFont="1" applyFill="1" applyBorder="1" applyAlignment="1">
      <alignment horizontal="center"/>
    </xf>
    <xf numFmtId="0" fontId="43" fillId="13" borderId="10" xfId="0" applyFont="1" applyFill="1" applyBorder="1" applyAlignment="1">
      <alignment horizontal="center"/>
    </xf>
    <xf numFmtId="0" fontId="6" fillId="13" borderId="5" xfId="0" applyFont="1" applyFill="1" applyBorder="1" applyAlignment="1">
      <alignment horizontal="center" vertical="center"/>
    </xf>
    <xf numFmtId="0" fontId="6" fillId="13" borderId="1" xfId="0" applyFont="1" applyFill="1" applyBorder="1" applyAlignment="1">
      <alignment horizontal="center" vertical="center"/>
    </xf>
    <xf numFmtId="0" fontId="6" fillId="13" borderId="4" xfId="0" applyFont="1" applyFill="1" applyBorder="1" applyAlignment="1">
      <alignment horizontal="center" vertical="center"/>
    </xf>
    <xf numFmtId="0" fontId="49" fillId="9" borderId="7" xfId="0" applyFont="1" applyFill="1" applyBorder="1" applyAlignment="1">
      <alignment horizontal="center" vertical="center"/>
    </xf>
    <xf numFmtId="0" fontId="49" fillId="9" borderId="8" xfId="0" applyFont="1" applyFill="1" applyBorder="1" applyAlignment="1">
      <alignment horizontal="center" vertical="center"/>
    </xf>
    <xf numFmtId="0" fontId="49" fillId="9" borderId="3" xfId="0" applyFont="1" applyFill="1" applyBorder="1" applyAlignment="1">
      <alignment horizontal="center" vertical="center"/>
    </xf>
    <xf numFmtId="0" fontId="46" fillId="0" borderId="6" xfId="0" applyFont="1" applyBorder="1" applyAlignment="1">
      <alignment horizontal="center"/>
    </xf>
    <xf numFmtId="0" fontId="114" fillId="0" borderId="2" xfId="0" applyFont="1" applyBorder="1" applyAlignment="1">
      <alignment horizontal="center" vertical="center"/>
    </xf>
    <xf numFmtId="0" fontId="112" fillId="0" borderId="0" xfId="0" applyFont="1" applyAlignment="1">
      <alignment horizontal="center" vertical="center"/>
    </xf>
    <xf numFmtId="0" fontId="111" fillId="0" borderId="0" xfId="0" applyFont="1" applyAlignment="1">
      <alignment horizontal="center" vertical="center"/>
    </xf>
    <xf numFmtId="0" fontId="17" fillId="9" borderId="7" xfId="0" applyFont="1" applyFill="1" applyBorder="1" applyAlignment="1">
      <alignment horizontal="center" vertical="top"/>
    </xf>
    <xf numFmtId="0" fontId="17" fillId="9" borderId="8" xfId="0" applyFont="1" applyFill="1" applyBorder="1" applyAlignment="1">
      <alignment horizontal="center" vertical="top"/>
    </xf>
    <xf numFmtId="0" fontId="3" fillId="0" borderId="0" xfId="0" applyFont="1" applyBorder="1" applyAlignment="1">
      <alignment horizontal="center" vertical="top"/>
    </xf>
    <xf numFmtId="0" fontId="23" fillId="9" borderId="5" xfId="0" applyFont="1" applyFill="1" applyBorder="1" applyAlignment="1">
      <alignment horizontal="center" vertical="center" wrapText="1"/>
    </xf>
    <xf numFmtId="0" fontId="23" fillId="9" borderId="1" xfId="0" applyFont="1" applyFill="1" applyBorder="1" applyAlignment="1">
      <alignment horizontal="center" vertical="center" wrapText="1"/>
    </xf>
    <xf numFmtId="0" fontId="23" fillId="9" borderId="4" xfId="0" applyFont="1" applyFill="1" applyBorder="1" applyAlignment="1">
      <alignment horizontal="center" vertical="center" wrapText="1"/>
    </xf>
    <xf numFmtId="0" fontId="125" fillId="8" borderId="9" xfId="0" applyFont="1" applyFill="1" applyBorder="1" applyAlignment="1">
      <alignment horizontal="center" vertical="center"/>
    </xf>
    <xf numFmtId="0" fontId="125" fillId="8" borderId="12" xfId="0" applyFont="1" applyFill="1" applyBorder="1" applyAlignment="1">
      <alignment horizontal="center" vertical="center"/>
    </xf>
    <xf numFmtId="0" fontId="125" fillId="8" borderId="10" xfId="0" applyFont="1" applyFill="1" applyBorder="1" applyAlignment="1">
      <alignment horizontal="center" vertical="center"/>
    </xf>
    <xf numFmtId="164" fontId="0" fillId="13" borderId="9" xfId="4" applyFont="1" applyFill="1" applyBorder="1" applyAlignment="1">
      <alignment horizontal="center"/>
    </xf>
    <xf numFmtId="164" fontId="0" fillId="13" borderId="12" xfId="4" applyFont="1" applyFill="1" applyBorder="1" applyAlignment="1">
      <alignment horizontal="center"/>
    </xf>
    <xf numFmtId="164" fontId="0" fillId="13" borderId="10" xfId="4" applyFont="1" applyFill="1" applyBorder="1" applyAlignment="1">
      <alignment horizontal="center"/>
    </xf>
    <xf numFmtId="164" fontId="50" fillId="9" borderId="5" xfId="4" applyFont="1" applyFill="1" applyBorder="1" applyAlignment="1">
      <alignment horizontal="center"/>
    </xf>
    <xf numFmtId="164" fontId="50" fillId="9" borderId="1" xfId="4" applyFont="1" applyFill="1" applyBorder="1" applyAlignment="1">
      <alignment horizontal="center"/>
    </xf>
    <xf numFmtId="164" fontId="50" fillId="9" borderId="4" xfId="4" applyFont="1" applyFill="1" applyBorder="1" applyAlignment="1">
      <alignment horizontal="center"/>
    </xf>
    <xf numFmtId="0" fontId="48" fillId="9" borderId="7" xfId="0" applyFont="1" applyFill="1" applyBorder="1" applyAlignment="1">
      <alignment horizontal="center"/>
    </xf>
    <xf numFmtId="0" fontId="48" fillId="9" borderId="8" xfId="0" applyFont="1" applyFill="1" applyBorder="1" applyAlignment="1">
      <alignment horizontal="center"/>
    </xf>
    <xf numFmtId="0" fontId="48" fillId="9" borderId="3" xfId="0" applyFont="1" applyFill="1" applyBorder="1" applyAlignment="1">
      <alignment horizontal="center"/>
    </xf>
    <xf numFmtId="0" fontId="3" fillId="0" borderId="0" xfId="0" applyFont="1" applyAlignment="1">
      <alignment horizontal="center"/>
    </xf>
    <xf numFmtId="0" fontId="67" fillId="9" borderId="5" xfId="0" applyFont="1" applyFill="1" applyBorder="1" applyAlignment="1">
      <alignment horizontal="center"/>
    </xf>
    <xf numFmtId="0" fontId="67" fillId="9" borderId="1" xfId="0" applyFont="1" applyFill="1" applyBorder="1" applyAlignment="1">
      <alignment horizontal="center"/>
    </xf>
    <xf numFmtId="0" fontId="67" fillId="9" borderId="4" xfId="0" applyFont="1" applyFill="1" applyBorder="1" applyAlignment="1">
      <alignment horizontal="center"/>
    </xf>
    <xf numFmtId="0" fontId="2" fillId="0" borderId="0" xfId="0" applyFont="1" applyAlignment="1">
      <alignment horizontal="center"/>
    </xf>
    <xf numFmtId="0" fontId="118" fillId="8" borderId="9" xfId="0" applyFont="1" applyFill="1" applyBorder="1" applyAlignment="1">
      <alignment horizontal="center"/>
    </xf>
    <xf numFmtId="0" fontId="118" fillId="8" borderId="12" xfId="0" applyFont="1" applyFill="1" applyBorder="1" applyAlignment="1">
      <alignment horizontal="center"/>
    </xf>
    <xf numFmtId="0" fontId="118" fillId="8" borderId="10" xfId="0" applyFont="1" applyFill="1" applyBorder="1" applyAlignment="1">
      <alignment horizontal="center"/>
    </xf>
    <xf numFmtId="0" fontId="41" fillId="13" borderId="9" xfId="0" applyFont="1" applyFill="1" applyBorder="1" applyAlignment="1">
      <alignment horizontal="center"/>
    </xf>
    <xf numFmtId="0" fontId="41" fillId="13" borderId="12" xfId="0" applyFont="1" applyFill="1" applyBorder="1" applyAlignment="1">
      <alignment horizontal="center"/>
    </xf>
    <xf numFmtId="0" fontId="41" fillId="13" borderId="10" xfId="0" applyFont="1" applyFill="1" applyBorder="1" applyAlignment="1">
      <alignment horizontal="center"/>
    </xf>
    <xf numFmtId="0" fontId="68" fillId="9" borderId="5" xfId="0" applyFont="1" applyFill="1" applyBorder="1" applyAlignment="1">
      <alignment horizontal="center" vertical="center"/>
    </xf>
    <xf numFmtId="0" fontId="68" fillId="9" borderId="1" xfId="0" applyFont="1" applyFill="1" applyBorder="1" applyAlignment="1">
      <alignment horizontal="center" vertical="center"/>
    </xf>
    <xf numFmtId="0" fontId="68" fillId="9" borderId="4" xfId="0" applyFont="1" applyFill="1" applyBorder="1" applyAlignment="1">
      <alignment horizontal="center" vertical="center"/>
    </xf>
    <xf numFmtId="0" fontId="15" fillId="9" borderId="7" xfId="0" applyFont="1" applyFill="1" applyBorder="1" applyAlignment="1">
      <alignment horizontal="center" vertical="top"/>
    </xf>
    <xf numFmtId="0" fontId="15" fillId="9" borderId="8" xfId="0" applyFont="1" applyFill="1" applyBorder="1" applyAlignment="1">
      <alignment horizontal="center" vertical="top"/>
    </xf>
    <xf numFmtId="0" fontId="10" fillId="9" borderId="6" xfId="0" applyFont="1" applyFill="1" applyBorder="1" applyAlignment="1">
      <alignment horizontal="center" vertical="top"/>
    </xf>
    <xf numFmtId="0" fontId="27" fillId="9" borderId="5" xfId="0" applyFont="1" applyFill="1" applyBorder="1" applyAlignment="1">
      <alignment horizontal="center" vertical="center"/>
    </xf>
    <xf numFmtId="0" fontId="27" fillId="9" borderId="1" xfId="0" applyFont="1" applyFill="1" applyBorder="1" applyAlignment="1">
      <alignment horizontal="center" vertical="center"/>
    </xf>
    <xf numFmtId="0" fontId="27" fillId="9" borderId="4" xfId="0" applyFont="1" applyFill="1" applyBorder="1" applyAlignment="1">
      <alignment horizontal="center" vertical="center"/>
    </xf>
    <xf numFmtId="0" fontId="113" fillId="0" borderId="0" xfId="0" applyFont="1" applyAlignment="1">
      <alignment horizontal="center" vertical="center"/>
    </xf>
    <xf numFmtId="0" fontId="27" fillId="9" borderId="7" xfId="0" applyFont="1" applyFill="1" applyBorder="1" applyAlignment="1">
      <alignment horizontal="center" vertical="top"/>
    </xf>
    <xf numFmtId="0" fontId="27" fillId="9" borderId="8" xfId="0" applyFont="1" applyFill="1" applyBorder="1" applyAlignment="1">
      <alignment horizontal="center" vertical="top"/>
    </xf>
    <xf numFmtId="0" fontId="27" fillId="9" borderId="3" xfId="0" applyFont="1" applyFill="1" applyBorder="1" applyAlignment="1">
      <alignment horizontal="center" vertical="top"/>
    </xf>
    <xf numFmtId="0" fontId="24" fillId="9" borderId="5" xfId="0" applyFont="1" applyFill="1" applyBorder="1" applyAlignment="1">
      <alignment horizontal="center" vertical="center"/>
    </xf>
    <xf numFmtId="0" fontId="24" fillId="9" borderId="1" xfId="0" applyFont="1" applyFill="1" applyBorder="1" applyAlignment="1">
      <alignment horizontal="center" vertical="center"/>
    </xf>
    <xf numFmtId="0" fontId="24" fillId="9" borderId="4" xfId="0" applyFont="1" applyFill="1" applyBorder="1" applyAlignment="1">
      <alignment horizontal="center" vertical="center"/>
    </xf>
    <xf numFmtId="0" fontId="15" fillId="9" borderId="7" xfId="0" applyFont="1" applyFill="1" applyBorder="1" applyAlignment="1">
      <alignment horizontal="center" vertical="center"/>
    </xf>
    <xf numFmtId="0" fontId="15" fillId="9" borderId="8" xfId="0" applyFont="1" applyFill="1" applyBorder="1" applyAlignment="1">
      <alignment horizontal="center" vertical="center"/>
    </xf>
    <xf numFmtId="0" fontId="15" fillId="9" borderId="3" xfId="0" applyFont="1" applyFill="1" applyBorder="1" applyAlignment="1">
      <alignment horizontal="center" vertical="center"/>
    </xf>
    <xf numFmtId="0" fontId="10" fillId="9" borderId="7" xfId="0" applyFont="1" applyFill="1" applyBorder="1" applyAlignment="1">
      <alignment horizontal="center" vertical="top"/>
    </xf>
    <xf numFmtId="0" fontId="10" fillId="9" borderId="8" xfId="0" applyFont="1" applyFill="1" applyBorder="1" applyAlignment="1">
      <alignment horizontal="center" vertical="top"/>
    </xf>
    <xf numFmtId="0" fontId="10" fillId="9" borderId="3" xfId="0" applyFont="1" applyFill="1" applyBorder="1" applyAlignment="1">
      <alignment horizontal="center" vertical="top"/>
    </xf>
    <xf numFmtId="0" fontId="73" fillId="0" borderId="0" xfId="0" applyFont="1" applyAlignment="1">
      <alignment horizontal="center" vertical="top"/>
    </xf>
    <xf numFmtId="0" fontId="38" fillId="0" borderId="0" xfId="0" applyFont="1" applyAlignment="1">
      <alignment horizontal="center" vertical="top"/>
    </xf>
    <xf numFmtId="0" fontId="15" fillId="9" borderId="13" xfId="0" applyFont="1" applyFill="1" applyBorder="1" applyAlignment="1">
      <alignment horizontal="center" vertical="top"/>
    </xf>
    <xf numFmtId="0" fontId="15" fillId="9" borderId="14" xfId="0" applyFont="1" applyFill="1" applyBorder="1" applyAlignment="1">
      <alignment horizontal="center" vertical="top"/>
    </xf>
    <xf numFmtId="0" fontId="32" fillId="0" borderId="9" xfId="0" applyFont="1" applyBorder="1" applyAlignment="1">
      <alignment horizontal="center"/>
    </xf>
    <xf numFmtId="0" fontId="32" fillId="0" borderId="12" xfId="0" applyFont="1" applyBorder="1" applyAlignment="1">
      <alignment horizontal="center"/>
    </xf>
    <xf numFmtId="0" fontId="32" fillId="0" borderId="10" xfId="0" applyFont="1" applyBorder="1" applyAlignment="1">
      <alignment horizontal="center"/>
    </xf>
    <xf numFmtId="0" fontId="50" fillId="9" borderId="5" xfId="0" applyFont="1" applyFill="1" applyBorder="1" applyAlignment="1">
      <alignment horizontal="center"/>
    </xf>
    <xf numFmtId="0" fontId="50" fillId="9" borderId="1" xfId="0" applyFont="1" applyFill="1" applyBorder="1" applyAlignment="1">
      <alignment horizontal="center"/>
    </xf>
    <xf numFmtId="0" fontId="50" fillId="9" borderId="4" xfId="0" applyFont="1" applyFill="1" applyBorder="1" applyAlignment="1">
      <alignment horizontal="center"/>
    </xf>
    <xf numFmtId="0" fontId="57" fillId="9" borderId="5" xfId="0" applyFont="1" applyFill="1" applyBorder="1" applyAlignment="1">
      <alignment horizontal="center"/>
    </xf>
    <xf numFmtId="0" fontId="57" fillId="9" borderId="1" xfId="0" applyFont="1" applyFill="1" applyBorder="1" applyAlignment="1">
      <alignment horizontal="center"/>
    </xf>
    <xf numFmtId="0" fontId="57" fillId="9" borderId="4" xfId="0" applyFont="1" applyFill="1" applyBorder="1" applyAlignment="1">
      <alignment horizontal="center"/>
    </xf>
    <xf numFmtId="0" fontId="8" fillId="13" borderId="6" xfId="0" applyFont="1" applyFill="1" applyBorder="1" applyAlignment="1">
      <alignment horizontal="center"/>
    </xf>
    <xf numFmtId="0" fontId="22" fillId="9" borderId="9" xfId="0" applyFont="1" applyFill="1" applyBorder="1" applyAlignment="1">
      <alignment horizontal="center"/>
    </xf>
    <xf numFmtId="0" fontId="22" fillId="9" borderId="12" xfId="0" applyFont="1" applyFill="1" applyBorder="1" applyAlignment="1">
      <alignment horizontal="center"/>
    </xf>
    <xf numFmtId="0" fontId="22" fillId="9" borderId="10" xfId="0" applyFont="1" applyFill="1" applyBorder="1" applyAlignment="1">
      <alignment horizontal="center"/>
    </xf>
    <xf numFmtId="0" fontId="56" fillId="9" borderId="5" xfId="0" applyFont="1" applyFill="1" applyBorder="1" applyAlignment="1">
      <alignment horizontal="center"/>
    </xf>
    <xf numFmtId="0" fontId="56" fillId="9" borderId="1" xfId="0" applyFont="1" applyFill="1" applyBorder="1" applyAlignment="1">
      <alignment horizontal="center"/>
    </xf>
    <xf numFmtId="0" fontId="56" fillId="9" borderId="4" xfId="0" applyFont="1" applyFill="1" applyBorder="1" applyAlignment="1">
      <alignment horizontal="center"/>
    </xf>
    <xf numFmtId="0" fontId="0" fillId="0" borderId="0" xfId="0" applyAlignment="1">
      <alignment vertical="top"/>
    </xf>
    <xf numFmtId="0" fontId="58" fillId="9" borderId="7" xfId="0" applyFont="1" applyFill="1" applyBorder="1" applyAlignment="1">
      <alignment horizontal="center"/>
    </xf>
    <xf numFmtId="0" fontId="58" fillId="9" borderId="8" xfId="0" applyFont="1" applyFill="1" applyBorder="1" applyAlignment="1">
      <alignment horizontal="center"/>
    </xf>
    <xf numFmtId="0" fontId="58" fillId="9" borderId="3" xfId="0" applyFont="1" applyFill="1" applyBorder="1" applyAlignment="1">
      <alignment horizontal="center"/>
    </xf>
    <xf numFmtId="0" fontId="41" fillId="13" borderId="9" xfId="0" applyFont="1" applyFill="1" applyBorder="1" applyAlignment="1">
      <alignment horizontal="left"/>
    </xf>
    <xf numFmtId="0" fontId="41" fillId="13" borderId="12" xfId="0" applyFont="1" applyFill="1" applyBorder="1" applyAlignment="1">
      <alignment horizontal="left"/>
    </xf>
    <xf numFmtId="0" fontId="41" fillId="13" borderId="10" xfId="0" applyFont="1" applyFill="1" applyBorder="1" applyAlignment="1">
      <alignment horizontal="left"/>
    </xf>
    <xf numFmtId="0" fontId="60" fillId="9" borderId="27" xfId="0" applyFont="1" applyFill="1" applyBorder="1" applyAlignment="1">
      <alignment horizontal="center"/>
    </xf>
    <xf numFmtId="0" fontId="60" fillId="9" borderId="28" xfId="0" applyFont="1" applyFill="1" applyBorder="1" applyAlignment="1">
      <alignment horizontal="center"/>
    </xf>
    <xf numFmtId="0" fontId="60" fillId="9" borderId="29" xfId="0" applyFont="1" applyFill="1" applyBorder="1" applyAlignment="1">
      <alignment horizontal="center"/>
    </xf>
    <xf numFmtId="0" fontId="41" fillId="13" borderId="9" xfId="0" applyFont="1" applyFill="1" applyBorder="1" applyAlignment="1">
      <alignment horizontal="left" vertical="center"/>
    </xf>
    <xf numFmtId="0" fontId="41" fillId="13" borderId="12" xfId="0" applyFont="1" applyFill="1" applyBorder="1" applyAlignment="1">
      <alignment horizontal="left" vertical="center"/>
    </xf>
    <xf numFmtId="0" fontId="41" fillId="13" borderId="10" xfId="0" applyFont="1" applyFill="1" applyBorder="1" applyAlignment="1">
      <alignment horizontal="left" vertical="center"/>
    </xf>
    <xf numFmtId="0" fontId="57" fillId="9" borderId="27" xfId="0" applyFont="1" applyFill="1" applyBorder="1" applyAlignment="1">
      <alignment horizontal="center"/>
    </xf>
    <xf numFmtId="0" fontId="57" fillId="9" borderId="28" xfId="0" applyFont="1" applyFill="1" applyBorder="1" applyAlignment="1">
      <alignment horizontal="center"/>
    </xf>
    <xf numFmtId="0" fontId="57" fillId="9" borderId="29" xfId="0" applyFont="1" applyFill="1" applyBorder="1" applyAlignment="1">
      <alignment horizontal="center"/>
    </xf>
    <xf numFmtId="0" fontId="41" fillId="13" borderId="6" xfId="0" applyFont="1" applyFill="1" applyBorder="1" applyAlignment="1">
      <alignment horizontal="center"/>
    </xf>
    <xf numFmtId="0" fontId="60" fillId="9" borderId="5" xfId="0" applyFont="1" applyFill="1" applyBorder="1" applyAlignment="1">
      <alignment horizontal="center"/>
    </xf>
    <xf numFmtId="0" fontId="60" fillId="9" borderId="1" xfId="0" applyFont="1" applyFill="1" applyBorder="1" applyAlignment="1">
      <alignment horizontal="center"/>
    </xf>
    <xf numFmtId="0" fontId="60" fillId="9" borderId="4" xfId="0" applyFont="1" applyFill="1" applyBorder="1" applyAlignment="1">
      <alignment horizontal="center"/>
    </xf>
    <xf numFmtId="0" fontId="118" fillId="13" borderId="6" xfId="0" applyFont="1" applyFill="1" applyBorder="1" applyAlignment="1">
      <alignment horizontal="center"/>
    </xf>
    <xf numFmtId="0" fontId="62" fillId="9" borderId="7" xfId="0" applyFont="1" applyFill="1" applyBorder="1" applyAlignment="1">
      <alignment horizontal="center"/>
    </xf>
    <xf numFmtId="0" fontId="62" fillId="9" borderId="8" xfId="0" applyFont="1" applyFill="1" applyBorder="1" applyAlignment="1">
      <alignment horizontal="center"/>
    </xf>
    <xf numFmtId="0" fontId="62" fillId="9" borderId="3" xfId="0" applyFont="1" applyFill="1" applyBorder="1" applyAlignment="1">
      <alignment horizontal="center"/>
    </xf>
    <xf numFmtId="0" fontId="36" fillId="13" borderId="6" xfId="0" applyFont="1" applyFill="1" applyBorder="1" applyAlignment="1">
      <alignment horizontal="left"/>
    </xf>
    <xf numFmtId="0" fontId="61" fillId="9" borderId="7" xfId="0" applyFont="1" applyFill="1" applyBorder="1" applyAlignment="1">
      <alignment horizontal="center"/>
    </xf>
    <xf numFmtId="0" fontId="61" fillId="9" borderId="8" xfId="0" applyFont="1" applyFill="1" applyBorder="1" applyAlignment="1">
      <alignment horizontal="center"/>
    </xf>
    <xf numFmtId="0" fontId="52" fillId="9" borderId="7" xfId="0" applyFont="1" applyFill="1" applyBorder="1" applyAlignment="1">
      <alignment horizontal="center"/>
    </xf>
    <xf numFmtId="0" fontId="52" fillId="9" borderId="8" xfId="0" applyFont="1" applyFill="1" applyBorder="1" applyAlignment="1">
      <alignment horizontal="center"/>
    </xf>
    <xf numFmtId="0" fontId="52" fillId="9" borderId="3" xfId="0" applyFont="1" applyFill="1" applyBorder="1" applyAlignment="1">
      <alignment horizontal="center"/>
    </xf>
    <xf numFmtId="0" fontId="120" fillId="0" borderId="0" xfId="0" applyFont="1" applyAlignment="1">
      <alignment horizontal="center" vertical="top"/>
    </xf>
    <xf numFmtId="0" fontId="114" fillId="0" borderId="0" xfId="0" applyFont="1" applyAlignment="1">
      <alignment horizontal="center" vertical="top"/>
    </xf>
    <xf numFmtId="0" fontId="60" fillId="9" borderId="6" xfId="0" applyFont="1" applyFill="1" applyBorder="1" applyAlignment="1">
      <alignment horizontal="center"/>
    </xf>
    <xf numFmtId="0" fontId="3" fillId="0" borderId="21" xfId="0" applyFont="1" applyBorder="1" applyAlignment="1">
      <alignment horizontal="center" vertical="top"/>
    </xf>
    <xf numFmtId="0" fontId="41" fillId="12" borderId="9" xfId="0" applyFont="1" applyFill="1" applyBorder="1" applyAlignment="1">
      <alignment horizontal="center"/>
    </xf>
    <xf numFmtId="0" fontId="41" fillId="12" borderId="12" xfId="0" applyFont="1" applyFill="1" applyBorder="1" applyAlignment="1">
      <alignment horizontal="center"/>
    </xf>
    <xf numFmtId="0" fontId="41" fillId="12" borderId="10" xfId="0" applyFont="1" applyFill="1" applyBorder="1" applyAlignment="1">
      <alignment horizontal="center"/>
    </xf>
    <xf numFmtId="0" fontId="74" fillId="9" borderId="5" xfId="0" applyFont="1" applyFill="1" applyBorder="1" applyAlignment="1">
      <alignment horizontal="center"/>
    </xf>
    <xf numFmtId="0" fontId="74" fillId="9" borderId="1" xfId="0" applyFont="1" applyFill="1" applyBorder="1" applyAlignment="1">
      <alignment horizontal="center"/>
    </xf>
    <xf numFmtId="0" fontId="74" fillId="9" borderId="4" xfId="0" applyFont="1" applyFill="1" applyBorder="1" applyAlignment="1">
      <alignment horizontal="center"/>
    </xf>
    <xf numFmtId="0" fontId="49" fillId="9" borderId="7" xfId="0" applyFont="1" applyFill="1" applyBorder="1" applyAlignment="1">
      <alignment horizontal="center"/>
    </xf>
    <xf numFmtId="0" fontId="49" fillId="9" borderId="8" xfId="0" applyFont="1" applyFill="1" applyBorder="1" applyAlignment="1">
      <alignment horizontal="center"/>
    </xf>
    <xf numFmtId="0" fontId="49" fillId="9" borderId="3" xfId="0" applyFont="1" applyFill="1" applyBorder="1" applyAlignment="1">
      <alignment horizontal="center"/>
    </xf>
    <xf numFmtId="0" fontId="36" fillId="13" borderId="6" xfId="0" applyFont="1" applyFill="1" applyBorder="1" applyAlignment="1">
      <alignment horizontal="center"/>
    </xf>
    <xf numFmtId="0" fontId="40" fillId="13" borderId="9" xfId="0" applyFont="1" applyFill="1" applyBorder="1" applyAlignment="1">
      <alignment horizontal="left"/>
    </xf>
    <xf numFmtId="0" fontId="40" fillId="13" borderId="12" xfId="0" applyFont="1" applyFill="1" applyBorder="1" applyAlignment="1">
      <alignment horizontal="left"/>
    </xf>
    <xf numFmtId="0" fontId="40" fillId="13" borderId="10" xfId="0" applyFont="1" applyFill="1" applyBorder="1" applyAlignment="1">
      <alignment horizontal="left"/>
    </xf>
    <xf numFmtId="0" fontId="49" fillId="9" borderId="6" xfId="0" applyFont="1" applyFill="1" applyBorder="1" applyAlignment="1">
      <alignment horizontal="center" vertical="center"/>
    </xf>
    <xf numFmtId="0" fontId="75" fillId="9" borderId="30" xfId="0" applyFont="1" applyFill="1" applyBorder="1" applyAlignment="1">
      <alignment horizontal="center" vertical="center"/>
    </xf>
    <xf numFmtId="0" fontId="75" fillId="9" borderId="31" xfId="0" applyFont="1" applyFill="1" applyBorder="1" applyAlignment="1">
      <alignment horizontal="center" vertical="center"/>
    </xf>
    <xf numFmtId="0" fontId="75" fillId="9" borderId="23" xfId="0" applyFont="1" applyFill="1" applyBorder="1" applyAlignment="1">
      <alignment horizontal="center" vertical="center"/>
    </xf>
    <xf numFmtId="0" fontId="54" fillId="9" borderId="27" xfId="0" applyFont="1" applyFill="1" applyBorder="1" applyAlignment="1">
      <alignment horizontal="center"/>
    </xf>
    <xf numFmtId="0" fontId="54" fillId="9" borderId="28" xfId="0" applyFont="1" applyFill="1" applyBorder="1" applyAlignment="1">
      <alignment horizontal="center"/>
    </xf>
    <xf numFmtId="0" fontId="54" fillId="9" borderId="29" xfId="0" applyFont="1" applyFill="1" applyBorder="1" applyAlignment="1">
      <alignment horizontal="center"/>
    </xf>
    <xf numFmtId="0" fontId="76" fillId="9" borderId="5" xfId="0" applyFont="1" applyFill="1" applyBorder="1" applyAlignment="1">
      <alignment horizontal="center" vertical="top"/>
    </xf>
    <xf numFmtId="0" fontId="76" fillId="9" borderId="1" xfId="0" applyFont="1" applyFill="1" applyBorder="1" applyAlignment="1">
      <alignment horizontal="center" vertical="top"/>
    </xf>
    <xf numFmtId="0" fontId="76" fillId="9" borderId="4" xfId="0" applyFont="1" applyFill="1" applyBorder="1" applyAlignment="1">
      <alignment horizontal="center" vertical="top"/>
    </xf>
    <xf numFmtId="0" fontId="6" fillId="13" borderId="18" xfId="0" applyFont="1" applyFill="1" applyBorder="1" applyAlignment="1">
      <alignment horizontal="center" vertical="center"/>
    </xf>
  </cellXfs>
  <cellStyles count="6">
    <cellStyle name="40% - Ênfase5" xfId="3" builtinId="47"/>
    <cellStyle name="Bom" xfId="1" builtinId="26"/>
    <cellStyle name="Ênfase5" xfId="2" builtinId="45"/>
    <cellStyle name="Moeda" xfId="4" builtinId="4"/>
    <cellStyle name="Normal" xfId="0" builtinId="0"/>
    <cellStyle name="Normal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47.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4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49.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50.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51.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53.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53.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55.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56.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180975</xdr:colOff>
      <xdr:row>0</xdr:row>
      <xdr:rowOff>95250</xdr:rowOff>
    </xdr:from>
    <xdr:to>
      <xdr:col>2</xdr:col>
      <xdr:colOff>57150</xdr:colOff>
      <xdr:row>4</xdr:row>
      <xdr:rowOff>95250</xdr:rowOff>
    </xdr:to>
    <xdr:pic>
      <xdr:nvPicPr>
        <xdr:cNvPr id="3"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5250"/>
          <a:ext cx="10096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95251</xdr:colOff>
      <xdr:row>0</xdr:row>
      <xdr:rowOff>114300</xdr:rowOff>
    </xdr:from>
    <xdr:to>
      <xdr:col>2</xdr:col>
      <xdr:colOff>104775</xdr:colOff>
      <xdr:row>3</xdr:row>
      <xdr:rowOff>161925</xdr:rowOff>
    </xdr:to>
    <xdr:pic>
      <xdr:nvPicPr>
        <xdr:cNvPr id="3"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14300"/>
          <a:ext cx="119062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285750</xdr:colOff>
      <xdr:row>0</xdr:row>
      <xdr:rowOff>152399</xdr:rowOff>
    </xdr:from>
    <xdr:to>
      <xdr:col>2</xdr:col>
      <xdr:colOff>123825</xdr:colOff>
      <xdr:row>3</xdr:row>
      <xdr:rowOff>219074</xdr:rowOff>
    </xdr:to>
    <xdr:pic>
      <xdr:nvPicPr>
        <xdr:cNvPr id="3"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342899"/>
          <a:ext cx="78105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133351</xdr:rowOff>
    </xdr:from>
    <xdr:to>
      <xdr:col>1</xdr:col>
      <xdr:colOff>742950</xdr:colOff>
      <xdr:row>3</xdr:row>
      <xdr:rowOff>209551</xdr:rowOff>
    </xdr:to>
    <xdr:pic>
      <xdr:nvPicPr>
        <xdr:cNvPr id="2"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133351"/>
          <a:ext cx="1057275"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180976</xdr:colOff>
      <xdr:row>0</xdr:row>
      <xdr:rowOff>66675</xdr:rowOff>
    </xdr:from>
    <xdr:to>
      <xdr:col>1</xdr:col>
      <xdr:colOff>581025</xdr:colOff>
      <xdr:row>3</xdr:row>
      <xdr:rowOff>114300</xdr:rowOff>
    </xdr:to>
    <xdr:pic>
      <xdr:nvPicPr>
        <xdr:cNvPr id="3"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6" y="66675"/>
          <a:ext cx="101917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0</xdr:row>
      <xdr:rowOff>66675</xdr:rowOff>
    </xdr:from>
    <xdr:to>
      <xdr:col>2</xdr:col>
      <xdr:colOff>180975</xdr:colOff>
      <xdr:row>3</xdr:row>
      <xdr:rowOff>161925</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66675"/>
          <a:ext cx="5429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133350</xdr:rowOff>
    </xdr:from>
    <xdr:to>
      <xdr:col>1</xdr:col>
      <xdr:colOff>638175</xdr:colOff>
      <xdr:row>3</xdr:row>
      <xdr:rowOff>123825</xdr:rowOff>
    </xdr:to>
    <xdr:pic>
      <xdr:nvPicPr>
        <xdr:cNvPr id="3" name="Imagem 4"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33350"/>
          <a:ext cx="885825"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228600</xdr:colOff>
      <xdr:row>0</xdr:row>
      <xdr:rowOff>180975</xdr:rowOff>
    </xdr:from>
    <xdr:to>
      <xdr:col>2</xdr:col>
      <xdr:colOff>47625</xdr:colOff>
      <xdr:row>4</xdr:row>
      <xdr:rowOff>57150</xdr:rowOff>
    </xdr:to>
    <xdr:pic>
      <xdr:nvPicPr>
        <xdr:cNvPr id="3"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80975"/>
          <a:ext cx="1247775"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266701</xdr:colOff>
      <xdr:row>0</xdr:row>
      <xdr:rowOff>161925</xdr:rowOff>
    </xdr:from>
    <xdr:to>
      <xdr:col>2</xdr:col>
      <xdr:colOff>95251</xdr:colOff>
      <xdr:row>3</xdr:row>
      <xdr:rowOff>152400</xdr:rowOff>
    </xdr:to>
    <xdr:pic>
      <xdr:nvPicPr>
        <xdr:cNvPr id="3"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1" y="542925"/>
          <a:ext cx="904875"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114301</xdr:colOff>
      <xdr:row>0</xdr:row>
      <xdr:rowOff>104775</xdr:rowOff>
    </xdr:from>
    <xdr:to>
      <xdr:col>1</xdr:col>
      <xdr:colOff>666751</xdr:colOff>
      <xdr:row>3</xdr:row>
      <xdr:rowOff>209550</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104775"/>
          <a:ext cx="116205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238125</xdr:colOff>
      <xdr:row>0</xdr:row>
      <xdr:rowOff>95252</xdr:rowOff>
    </xdr:from>
    <xdr:to>
      <xdr:col>1</xdr:col>
      <xdr:colOff>885825</xdr:colOff>
      <xdr:row>3</xdr:row>
      <xdr:rowOff>57151</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95252"/>
          <a:ext cx="1009650" cy="676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209550</xdr:colOff>
      <xdr:row>0</xdr:row>
      <xdr:rowOff>57150</xdr:rowOff>
    </xdr:from>
    <xdr:to>
      <xdr:col>2</xdr:col>
      <xdr:colOff>238125</xdr:colOff>
      <xdr:row>4</xdr:row>
      <xdr:rowOff>95250</xdr:rowOff>
    </xdr:to>
    <xdr:pic>
      <xdr:nvPicPr>
        <xdr:cNvPr id="5"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0477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47625</xdr:colOff>
      <xdr:row>1</xdr:row>
      <xdr:rowOff>1</xdr:rowOff>
    </xdr:from>
    <xdr:to>
      <xdr:col>1</xdr:col>
      <xdr:colOff>571500</xdr:colOff>
      <xdr:row>3</xdr:row>
      <xdr:rowOff>152401</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190501"/>
          <a:ext cx="10668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152400</xdr:colOff>
      <xdr:row>0</xdr:row>
      <xdr:rowOff>104775</xdr:rowOff>
    </xdr:from>
    <xdr:to>
      <xdr:col>1</xdr:col>
      <xdr:colOff>628650</xdr:colOff>
      <xdr:row>3</xdr:row>
      <xdr:rowOff>190500</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4775"/>
          <a:ext cx="78105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342900</xdr:colOff>
      <xdr:row>0</xdr:row>
      <xdr:rowOff>114300</xdr:rowOff>
    </xdr:from>
    <xdr:to>
      <xdr:col>1</xdr:col>
      <xdr:colOff>962025</xdr:colOff>
      <xdr:row>3</xdr:row>
      <xdr:rowOff>161925</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114300"/>
          <a:ext cx="101917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114301</xdr:colOff>
      <xdr:row>0</xdr:row>
      <xdr:rowOff>133350</xdr:rowOff>
    </xdr:from>
    <xdr:to>
      <xdr:col>1</xdr:col>
      <xdr:colOff>333375</xdr:colOff>
      <xdr:row>3</xdr:row>
      <xdr:rowOff>142875</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133350"/>
          <a:ext cx="695324"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285751</xdr:colOff>
      <xdr:row>0</xdr:row>
      <xdr:rowOff>66675</xdr:rowOff>
    </xdr:from>
    <xdr:to>
      <xdr:col>1</xdr:col>
      <xdr:colOff>904875</xdr:colOff>
      <xdr:row>3</xdr:row>
      <xdr:rowOff>95250</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66675"/>
          <a:ext cx="952499"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247650</xdr:colOff>
      <xdr:row>0</xdr:row>
      <xdr:rowOff>142875</xdr:rowOff>
    </xdr:from>
    <xdr:to>
      <xdr:col>2</xdr:col>
      <xdr:colOff>47625</xdr:colOff>
      <xdr:row>3</xdr:row>
      <xdr:rowOff>228600</xdr:rowOff>
    </xdr:to>
    <xdr:pic>
      <xdr:nvPicPr>
        <xdr:cNvPr id="3"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904875"/>
          <a:ext cx="11334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171450</xdr:colOff>
      <xdr:row>0</xdr:row>
      <xdr:rowOff>85725</xdr:rowOff>
    </xdr:from>
    <xdr:to>
      <xdr:col>1</xdr:col>
      <xdr:colOff>781050</xdr:colOff>
      <xdr:row>4</xdr:row>
      <xdr:rowOff>133350</xdr:rowOff>
    </xdr:to>
    <xdr:pic>
      <xdr:nvPicPr>
        <xdr:cNvPr id="2"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847725"/>
          <a:ext cx="121920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171450</xdr:rowOff>
    </xdr:from>
    <xdr:to>
      <xdr:col>1</xdr:col>
      <xdr:colOff>600074</xdr:colOff>
      <xdr:row>4</xdr:row>
      <xdr:rowOff>219075</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61950"/>
          <a:ext cx="914399"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171450</xdr:rowOff>
    </xdr:from>
    <xdr:to>
      <xdr:col>1</xdr:col>
      <xdr:colOff>800100</xdr:colOff>
      <xdr:row>4</xdr:row>
      <xdr:rowOff>38100</xdr:rowOff>
    </xdr:to>
    <xdr:pic>
      <xdr:nvPicPr>
        <xdr:cNvPr id="3"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71450"/>
          <a:ext cx="125730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209551</xdr:colOff>
      <xdr:row>0</xdr:row>
      <xdr:rowOff>123826</xdr:rowOff>
    </xdr:from>
    <xdr:to>
      <xdr:col>2</xdr:col>
      <xdr:colOff>9526</xdr:colOff>
      <xdr:row>4</xdr:row>
      <xdr:rowOff>66676</xdr:rowOff>
    </xdr:to>
    <xdr:pic>
      <xdr:nvPicPr>
        <xdr:cNvPr id="3"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1" y="123826"/>
          <a:ext cx="9144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114300</xdr:rowOff>
    </xdr:from>
    <xdr:to>
      <xdr:col>1</xdr:col>
      <xdr:colOff>581025</xdr:colOff>
      <xdr:row>5</xdr:row>
      <xdr:rowOff>190500</xdr:rowOff>
    </xdr:to>
    <xdr:pic>
      <xdr:nvPicPr>
        <xdr:cNvPr id="3"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14325"/>
          <a:ext cx="9334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371475</xdr:colOff>
      <xdr:row>0</xdr:row>
      <xdr:rowOff>38100</xdr:rowOff>
    </xdr:from>
    <xdr:to>
      <xdr:col>2</xdr:col>
      <xdr:colOff>104775</xdr:colOff>
      <xdr:row>3</xdr:row>
      <xdr:rowOff>38100</xdr:rowOff>
    </xdr:to>
    <xdr:pic>
      <xdr:nvPicPr>
        <xdr:cNvPr id="2"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38100"/>
          <a:ext cx="87630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542925</xdr:colOff>
      <xdr:row>3</xdr:row>
      <xdr:rowOff>180975</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76300"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200025</xdr:colOff>
      <xdr:row>0</xdr:row>
      <xdr:rowOff>57150</xdr:rowOff>
    </xdr:from>
    <xdr:to>
      <xdr:col>1</xdr:col>
      <xdr:colOff>666750</xdr:colOff>
      <xdr:row>4</xdr:row>
      <xdr:rowOff>0</xdr:rowOff>
    </xdr:to>
    <xdr:pic>
      <xdr:nvPicPr>
        <xdr:cNvPr id="4"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57150"/>
          <a:ext cx="819150"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200026</xdr:colOff>
      <xdr:row>0</xdr:row>
      <xdr:rowOff>95250</xdr:rowOff>
    </xdr:from>
    <xdr:to>
      <xdr:col>1</xdr:col>
      <xdr:colOff>447676</xdr:colOff>
      <xdr:row>3</xdr:row>
      <xdr:rowOff>123825</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95250"/>
          <a:ext cx="71437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114301</xdr:colOff>
      <xdr:row>0</xdr:row>
      <xdr:rowOff>95250</xdr:rowOff>
    </xdr:from>
    <xdr:to>
      <xdr:col>2</xdr:col>
      <xdr:colOff>0</xdr:colOff>
      <xdr:row>3</xdr:row>
      <xdr:rowOff>142875</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95250"/>
          <a:ext cx="761999"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4</xdr:row>
      <xdr:rowOff>0</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0965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238125</xdr:colOff>
      <xdr:row>0</xdr:row>
      <xdr:rowOff>0</xdr:rowOff>
    </xdr:from>
    <xdr:to>
      <xdr:col>2</xdr:col>
      <xdr:colOff>238125</xdr:colOff>
      <xdr:row>0</xdr:row>
      <xdr:rowOff>47625</xdr:rowOff>
    </xdr:to>
    <xdr:pic>
      <xdr:nvPicPr>
        <xdr:cNvPr id="2" name="Imagem 4" descr="Brasão do 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7325" y="0"/>
          <a:ext cx="0"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152401</xdr:colOff>
      <xdr:row>1</xdr:row>
      <xdr:rowOff>66675</xdr:rowOff>
    </xdr:from>
    <xdr:to>
      <xdr:col>2</xdr:col>
      <xdr:colOff>304801</xdr:colOff>
      <xdr:row>4</xdr:row>
      <xdr:rowOff>95250</xdr:rowOff>
    </xdr:to>
    <xdr:pic>
      <xdr:nvPicPr>
        <xdr:cNvPr id="3" name="Imagem 5" descr="Brasão do M"/>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6" y="257175"/>
          <a:ext cx="98107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28575</xdr:colOff>
      <xdr:row>1</xdr:row>
      <xdr:rowOff>38100</xdr:rowOff>
    </xdr:from>
    <xdr:to>
      <xdr:col>1</xdr:col>
      <xdr:colOff>704850</xdr:colOff>
      <xdr:row>3</xdr:row>
      <xdr:rowOff>123825</xdr:rowOff>
    </xdr:to>
    <xdr:pic>
      <xdr:nvPicPr>
        <xdr:cNvPr id="7" name="Imagem 5"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28600"/>
          <a:ext cx="6762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219076</xdr:colOff>
      <xdr:row>0</xdr:row>
      <xdr:rowOff>85725</xdr:rowOff>
    </xdr:from>
    <xdr:to>
      <xdr:col>1</xdr:col>
      <xdr:colOff>1076325</xdr:colOff>
      <xdr:row>4</xdr:row>
      <xdr:rowOff>123825</xdr:rowOff>
    </xdr:to>
    <xdr:pic>
      <xdr:nvPicPr>
        <xdr:cNvPr id="2"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6" y="85725"/>
          <a:ext cx="1390649"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190502</xdr:colOff>
      <xdr:row>0</xdr:row>
      <xdr:rowOff>66676</xdr:rowOff>
    </xdr:from>
    <xdr:to>
      <xdr:col>1</xdr:col>
      <xdr:colOff>495301</xdr:colOff>
      <xdr:row>3</xdr:row>
      <xdr:rowOff>66676</xdr:rowOff>
    </xdr:to>
    <xdr:pic>
      <xdr:nvPicPr>
        <xdr:cNvPr id="2"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2" y="66676"/>
          <a:ext cx="647699"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171450</xdr:colOff>
      <xdr:row>0</xdr:row>
      <xdr:rowOff>142875</xdr:rowOff>
    </xdr:from>
    <xdr:to>
      <xdr:col>1</xdr:col>
      <xdr:colOff>752475</xdr:colOff>
      <xdr:row>4</xdr:row>
      <xdr:rowOff>219075</xdr:rowOff>
    </xdr:to>
    <xdr:pic>
      <xdr:nvPicPr>
        <xdr:cNvPr id="2"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342900"/>
          <a:ext cx="119062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114300</xdr:colOff>
      <xdr:row>0</xdr:row>
      <xdr:rowOff>133350</xdr:rowOff>
    </xdr:from>
    <xdr:to>
      <xdr:col>1</xdr:col>
      <xdr:colOff>962025</xdr:colOff>
      <xdr:row>3</xdr:row>
      <xdr:rowOff>85725</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33350"/>
          <a:ext cx="11906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276226</xdr:colOff>
      <xdr:row>0</xdr:row>
      <xdr:rowOff>161925</xdr:rowOff>
    </xdr:from>
    <xdr:to>
      <xdr:col>1</xdr:col>
      <xdr:colOff>790576</xdr:colOff>
      <xdr:row>3</xdr:row>
      <xdr:rowOff>76200</xdr:rowOff>
    </xdr:to>
    <xdr:pic>
      <xdr:nvPicPr>
        <xdr:cNvPr id="4"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6" y="161925"/>
          <a:ext cx="120015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323851</xdr:colOff>
      <xdr:row>1</xdr:row>
      <xdr:rowOff>66675</xdr:rowOff>
    </xdr:from>
    <xdr:to>
      <xdr:col>2</xdr:col>
      <xdr:colOff>161926</xdr:colOff>
      <xdr:row>4</xdr:row>
      <xdr:rowOff>142875</xdr:rowOff>
    </xdr:to>
    <xdr:pic>
      <xdr:nvPicPr>
        <xdr:cNvPr id="3"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1" y="257175"/>
          <a:ext cx="89535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152401</xdr:colOff>
      <xdr:row>0</xdr:row>
      <xdr:rowOff>133351</xdr:rowOff>
    </xdr:from>
    <xdr:to>
      <xdr:col>2</xdr:col>
      <xdr:colOff>38100</xdr:colOff>
      <xdr:row>3</xdr:row>
      <xdr:rowOff>28575</xdr:rowOff>
    </xdr:to>
    <xdr:pic>
      <xdr:nvPicPr>
        <xdr:cNvPr id="2" name="Imagem 1"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1" y="133351"/>
          <a:ext cx="933449" cy="56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200024</xdr:colOff>
      <xdr:row>1</xdr:row>
      <xdr:rowOff>38099</xdr:rowOff>
    </xdr:from>
    <xdr:to>
      <xdr:col>1</xdr:col>
      <xdr:colOff>552450</xdr:colOff>
      <xdr:row>3</xdr:row>
      <xdr:rowOff>133349</xdr:rowOff>
    </xdr:to>
    <xdr:pic>
      <xdr:nvPicPr>
        <xdr:cNvPr id="2" name="Imagem 1"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4" y="609599"/>
          <a:ext cx="723901"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133349</xdr:colOff>
      <xdr:row>0</xdr:row>
      <xdr:rowOff>114300</xdr:rowOff>
    </xdr:from>
    <xdr:to>
      <xdr:col>1</xdr:col>
      <xdr:colOff>590550</xdr:colOff>
      <xdr:row>4</xdr:row>
      <xdr:rowOff>104775</xdr:rowOff>
    </xdr:to>
    <xdr:pic>
      <xdr:nvPicPr>
        <xdr:cNvPr id="2" name="Imagem 1"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49" y="114300"/>
          <a:ext cx="752476"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38100</xdr:colOff>
      <xdr:row>1</xdr:row>
      <xdr:rowOff>28575</xdr:rowOff>
    </xdr:from>
    <xdr:to>
      <xdr:col>2</xdr:col>
      <xdr:colOff>66675</xdr:colOff>
      <xdr:row>3</xdr:row>
      <xdr:rowOff>209550</xdr:rowOff>
    </xdr:to>
    <xdr:pic>
      <xdr:nvPicPr>
        <xdr:cNvPr id="2"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19075"/>
          <a:ext cx="5238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19050</xdr:colOff>
      <xdr:row>0</xdr:row>
      <xdr:rowOff>114300</xdr:rowOff>
    </xdr:from>
    <xdr:to>
      <xdr:col>2</xdr:col>
      <xdr:colOff>371475</xdr:colOff>
      <xdr:row>2</xdr:row>
      <xdr:rowOff>95250</xdr:rowOff>
    </xdr:to>
    <xdr:pic>
      <xdr:nvPicPr>
        <xdr:cNvPr id="2"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114300"/>
          <a:ext cx="1076325"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133349</xdr:colOff>
      <xdr:row>1</xdr:row>
      <xdr:rowOff>114300</xdr:rowOff>
    </xdr:from>
    <xdr:to>
      <xdr:col>2</xdr:col>
      <xdr:colOff>200025</xdr:colOff>
      <xdr:row>5</xdr:row>
      <xdr:rowOff>104775</xdr:rowOff>
    </xdr:to>
    <xdr:pic>
      <xdr:nvPicPr>
        <xdr:cNvPr id="2" name="Imagem 1"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49" y="114300"/>
          <a:ext cx="676276"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123825</xdr:colOff>
      <xdr:row>0</xdr:row>
      <xdr:rowOff>9525</xdr:rowOff>
    </xdr:from>
    <xdr:to>
      <xdr:col>2</xdr:col>
      <xdr:colOff>171450</xdr:colOff>
      <xdr:row>3</xdr:row>
      <xdr:rowOff>171450</xdr:rowOff>
    </xdr:to>
    <xdr:pic>
      <xdr:nvPicPr>
        <xdr:cNvPr id="2" name="Imagem 1"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9525"/>
          <a:ext cx="695325"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219076</xdr:colOff>
      <xdr:row>1</xdr:row>
      <xdr:rowOff>38100</xdr:rowOff>
    </xdr:from>
    <xdr:to>
      <xdr:col>1</xdr:col>
      <xdr:colOff>1104900</xdr:colOff>
      <xdr:row>5</xdr:row>
      <xdr:rowOff>85725</xdr:rowOff>
    </xdr:to>
    <xdr:pic>
      <xdr:nvPicPr>
        <xdr:cNvPr id="3"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6" y="228600"/>
          <a:ext cx="1428749"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180976</xdr:colOff>
      <xdr:row>1</xdr:row>
      <xdr:rowOff>19050</xdr:rowOff>
    </xdr:from>
    <xdr:to>
      <xdr:col>2</xdr:col>
      <xdr:colOff>257176</xdr:colOff>
      <xdr:row>3</xdr:row>
      <xdr:rowOff>142875</xdr:rowOff>
    </xdr:to>
    <xdr:pic>
      <xdr:nvPicPr>
        <xdr:cNvPr id="2"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1" y="219075"/>
          <a:ext cx="74295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209549</xdr:colOff>
      <xdr:row>0</xdr:row>
      <xdr:rowOff>85725</xdr:rowOff>
    </xdr:from>
    <xdr:to>
      <xdr:col>1</xdr:col>
      <xdr:colOff>409575</xdr:colOff>
      <xdr:row>4</xdr:row>
      <xdr:rowOff>57150</xdr:rowOff>
    </xdr:to>
    <xdr:pic>
      <xdr:nvPicPr>
        <xdr:cNvPr id="3"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49" y="85725"/>
          <a:ext cx="942976"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323850</xdr:colOff>
      <xdr:row>0</xdr:row>
      <xdr:rowOff>66676</xdr:rowOff>
    </xdr:from>
    <xdr:to>
      <xdr:col>1</xdr:col>
      <xdr:colOff>847725</xdr:colOff>
      <xdr:row>4</xdr:row>
      <xdr:rowOff>38101</xdr:rowOff>
    </xdr:to>
    <xdr:pic>
      <xdr:nvPicPr>
        <xdr:cNvPr id="2"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66676"/>
          <a:ext cx="117157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85725</xdr:colOff>
      <xdr:row>0</xdr:row>
      <xdr:rowOff>19050</xdr:rowOff>
    </xdr:from>
    <xdr:to>
      <xdr:col>2</xdr:col>
      <xdr:colOff>38100</xdr:colOff>
      <xdr:row>3</xdr:row>
      <xdr:rowOff>0</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9050"/>
          <a:ext cx="12287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1</xdr:col>
      <xdr:colOff>142875</xdr:colOff>
      <xdr:row>0</xdr:row>
      <xdr:rowOff>142875</xdr:rowOff>
    </xdr:from>
    <xdr:to>
      <xdr:col>1</xdr:col>
      <xdr:colOff>752475</xdr:colOff>
      <xdr:row>3</xdr:row>
      <xdr:rowOff>38100</xdr:rowOff>
    </xdr:to>
    <xdr:pic>
      <xdr:nvPicPr>
        <xdr:cNvPr id="3"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142875"/>
          <a:ext cx="6096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xdr:colOff>
      <xdr:row>0</xdr:row>
      <xdr:rowOff>95250</xdr:rowOff>
    </xdr:from>
    <xdr:to>
      <xdr:col>1</xdr:col>
      <xdr:colOff>371476</xdr:colOff>
      <xdr:row>3</xdr:row>
      <xdr:rowOff>161925</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95250"/>
          <a:ext cx="72390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123826</xdr:colOff>
      <xdr:row>0</xdr:row>
      <xdr:rowOff>171450</xdr:rowOff>
    </xdr:from>
    <xdr:to>
      <xdr:col>1</xdr:col>
      <xdr:colOff>552450</xdr:colOff>
      <xdr:row>4</xdr:row>
      <xdr:rowOff>57150</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6" y="171450"/>
          <a:ext cx="819149"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295275</xdr:colOff>
      <xdr:row>0</xdr:row>
      <xdr:rowOff>0</xdr:rowOff>
    </xdr:from>
    <xdr:to>
      <xdr:col>1</xdr:col>
      <xdr:colOff>895350</xdr:colOff>
      <xdr:row>3</xdr:row>
      <xdr:rowOff>85725</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123950"/>
          <a:ext cx="120967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190500</xdr:colOff>
      <xdr:row>0</xdr:row>
      <xdr:rowOff>104775</xdr:rowOff>
    </xdr:from>
    <xdr:to>
      <xdr:col>2</xdr:col>
      <xdr:colOff>104775</xdr:colOff>
      <xdr:row>3</xdr:row>
      <xdr:rowOff>47625</xdr:rowOff>
    </xdr:to>
    <xdr:pic>
      <xdr:nvPicPr>
        <xdr:cNvPr id="3"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04775"/>
          <a:ext cx="55245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1</xdr:col>
      <xdr:colOff>104775</xdr:colOff>
      <xdr:row>0</xdr:row>
      <xdr:rowOff>47625</xdr:rowOff>
    </xdr:from>
    <xdr:to>
      <xdr:col>2</xdr:col>
      <xdr:colOff>66675</xdr:colOff>
      <xdr:row>2</xdr:row>
      <xdr:rowOff>190500</xdr:rowOff>
    </xdr:to>
    <xdr:pic>
      <xdr:nvPicPr>
        <xdr:cNvPr id="3"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625" y="47625"/>
          <a:ext cx="628650"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142876</xdr:colOff>
      <xdr:row>0</xdr:row>
      <xdr:rowOff>85725</xdr:rowOff>
    </xdr:from>
    <xdr:to>
      <xdr:col>1</xdr:col>
      <xdr:colOff>704850</xdr:colOff>
      <xdr:row>4</xdr:row>
      <xdr:rowOff>66675</xdr:rowOff>
    </xdr:to>
    <xdr:pic>
      <xdr:nvPicPr>
        <xdr:cNvPr id="10"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85725"/>
          <a:ext cx="933449"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1</xdr:col>
      <xdr:colOff>400050</xdr:colOff>
      <xdr:row>1</xdr:row>
      <xdr:rowOff>57150</xdr:rowOff>
    </xdr:from>
    <xdr:to>
      <xdr:col>2</xdr:col>
      <xdr:colOff>304800</xdr:colOff>
      <xdr:row>4</xdr:row>
      <xdr:rowOff>0</xdr:rowOff>
    </xdr:to>
    <xdr:pic>
      <xdr:nvPicPr>
        <xdr:cNvPr id="2"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475" y="24765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38100</xdr:colOff>
      <xdr:row>1</xdr:row>
      <xdr:rowOff>76200</xdr:rowOff>
    </xdr:from>
    <xdr:to>
      <xdr:col>2</xdr:col>
      <xdr:colOff>219075</xdr:colOff>
      <xdr:row>4</xdr:row>
      <xdr:rowOff>47625</xdr:rowOff>
    </xdr:to>
    <xdr:pic>
      <xdr:nvPicPr>
        <xdr:cNvPr id="2"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66700"/>
          <a:ext cx="5810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438149</xdr:colOff>
      <xdr:row>0</xdr:row>
      <xdr:rowOff>142875</xdr:rowOff>
    </xdr:from>
    <xdr:to>
      <xdr:col>1</xdr:col>
      <xdr:colOff>590549</xdr:colOff>
      <xdr:row>3</xdr:row>
      <xdr:rowOff>114300</xdr:rowOff>
    </xdr:to>
    <xdr:pic>
      <xdr:nvPicPr>
        <xdr:cNvPr id="2"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49" y="142875"/>
          <a:ext cx="6572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314325</xdr:colOff>
      <xdr:row>0</xdr:row>
      <xdr:rowOff>66675</xdr:rowOff>
    </xdr:from>
    <xdr:to>
      <xdr:col>2</xdr:col>
      <xdr:colOff>47625</xdr:colOff>
      <xdr:row>3</xdr:row>
      <xdr:rowOff>85725</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66675"/>
          <a:ext cx="10382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1</xdr:col>
      <xdr:colOff>180975</xdr:colOff>
      <xdr:row>0</xdr:row>
      <xdr:rowOff>152400</xdr:rowOff>
    </xdr:from>
    <xdr:to>
      <xdr:col>2</xdr:col>
      <xdr:colOff>257175</xdr:colOff>
      <xdr:row>3</xdr:row>
      <xdr:rowOff>85725</xdr:rowOff>
    </xdr:to>
    <xdr:pic>
      <xdr:nvPicPr>
        <xdr:cNvPr id="2"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152400"/>
          <a:ext cx="73342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1</xdr:col>
      <xdr:colOff>714375</xdr:colOff>
      <xdr:row>3</xdr:row>
      <xdr:rowOff>66675</xdr:rowOff>
    </xdr:to>
    <xdr:pic>
      <xdr:nvPicPr>
        <xdr:cNvPr id="3"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323850"/>
          <a:ext cx="105727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276225</xdr:colOff>
      <xdr:row>1</xdr:row>
      <xdr:rowOff>38100</xdr:rowOff>
    </xdr:from>
    <xdr:to>
      <xdr:col>1</xdr:col>
      <xdr:colOff>561975</xdr:colOff>
      <xdr:row>3</xdr:row>
      <xdr:rowOff>161925</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228600"/>
          <a:ext cx="590550"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142875</xdr:colOff>
      <xdr:row>0</xdr:row>
      <xdr:rowOff>9525</xdr:rowOff>
    </xdr:from>
    <xdr:to>
      <xdr:col>2</xdr:col>
      <xdr:colOff>66675</xdr:colOff>
      <xdr:row>3</xdr:row>
      <xdr:rowOff>0</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
          <a:ext cx="962025"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219078</xdr:colOff>
      <xdr:row>1</xdr:row>
      <xdr:rowOff>57150</xdr:rowOff>
    </xdr:from>
    <xdr:to>
      <xdr:col>1</xdr:col>
      <xdr:colOff>781051</xdr:colOff>
      <xdr:row>4</xdr:row>
      <xdr:rowOff>209550</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8" y="247650"/>
          <a:ext cx="1181098"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133351</xdr:colOff>
      <xdr:row>0</xdr:row>
      <xdr:rowOff>85725</xdr:rowOff>
    </xdr:from>
    <xdr:to>
      <xdr:col>1</xdr:col>
      <xdr:colOff>381001</xdr:colOff>
      <xdr:row>3</xdr:row>
      <xdr:rowOff>28575</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1" y="85725"/>
          <a:ext cx="981075"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57150</xdr:rowOff>
    </xdr:from>
    <xdr:to>
      <xdr:col>2</xdr:col>
      <xdr:colOff>0</xdr:colOff>
      <xdr:row>4</xdr:row>
      <xdr:rowOff>123825</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7650"/>
          <a:ext cx="942975"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123825</xdr:colOff>
      <xdr:row>1</xdr:row>
      <xdr:rowOff>0</xdr:rowOff>
    </xdr:from>
    <xdr:to>
      <xdr:col>1</xdr:col>
      <xdr:colOff>885825</xdr:colOff>
      <xdr:row>4</xdr:row>
      <xdr:rowOff>152400</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90500"/>
          <a:ext cx="1095375"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133352</xdr:colOff>
      <xdr:row>0</xdr:row>
      <xdr:rowOff>123825</xdr:rowOff>
    </xdr:from>
    <xdr:to>
      <xdr:col>1</xdr:col>
      <xdr:colOff>809626</xdr:colOff>
      <xdr:row>3</xdr:row>
      <xdr:rowOff>142875</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2" y="314325"/>
          <a:ext cx="1133474"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171450</xdr:colOff>
      <xdr:row>0</xdr:row>
      <xdr:rowOff>66675</xdr:rowOff>
    </xdr:from>
    <xdr:to>
      <xdr:col>1</xdr:col>
      <xdr:colOff>533401</xdr:colOff>
      <xdr:row>3</xdr:row>
      <xdr:rowOff>152400</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66675"/>
          <a:ext cx="885826"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161927</xdr:colOff>
      <xdr:row>0</xdr:row>
      <xdr:rowOff>114300</xdr:rowOff>
    </xdr:from>
    <xdr:to>
      <xdr:col>2</xdr:col>
      <xdr:colOff>85726</xdr:colOff>
      <xdr:row>3</xdr:row>
      <xdr:rowOff>152400</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7" y="304800"/>
          <a:ext cx="923924"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161926</xdr:colOff>
      <xdr:row>0</xdr:row>
      <xdr:rowOff>142875</xdr:rowOff>
    </xdr:from>
    <xdr:to>
      <xdr:col>1</xdr:col>
      <xdr:colOff>781050</xdr:colOff>
      <xdr:row>3</xdr:row>
      <xdr:rowOff>142875</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6" y="333375"/>
          <a:ext cx="952499"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114304</xdr:colOff>
      <xdr:row>1</xdr:row>
      <xdr:rowOff>66675</xdr:rowOff>
    </xdr:from>
    <xdr:to>
      <xdr:col>1</xdr:col>
      <xdr:colOff>561976</xdr:colOff>
      <xdr:row>5</xdr:row>
      <xdr:rowOff>0</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4" y="257175"/>
          <a:ext cx="809622"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247651</xdr:colOff>
      <xdr:row>0</xdr:row>
      <xdr:rowOff>95250</xdr:rowOff>
    </xdr:from>
    <xdr:to>
      <xdr:col>1</xdr:col>
      <xdr:colOff>800100</xdr:colOff>
      <xdr:row>3</xdr:row>
      <xdr:rowOff>85724</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95250"/>
          <a:ext cx="1019174"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180978</xdr:colOff>
      <xdr:row>0</xdr:row>
      <xdr:rowOff>161925</xdr:rowOff>
    </xdr:from>
    <xdr:to>
      <xdr:col>1</xdr:col>
      <xdr:colOff>695326</xdr:colOff>
      <xdr:row>3</xdr:row>
      <xdr:rowOff>152399</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8" y="161925"/>
          <a:ext cx="1123948"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0</xdr:col>
      <xdr:colOff>257177</xdr:colOff>
      <xdr:row>0</xdr:row>
      <xdr:rowOff>152400</xdr:rowOff>
    </xdr:from>
    <xdr:to>
      <xdr:col>1</xdr:col>
      <xdr:colOff>800100</xdr:colOff>
      <xdr:row>3</xdr:row>
      <xdr:rowOff>142874</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7" y="152400"/>
          <a:ext cx="1152523" cy="581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276227</xdr:colOff>
      <xdr:row>1</xdr:row>
      <xdr:rowOff>0</xdr:rowOff>
    </xdr:from>
    <xdr:to>
      <xdr:col>1</xdr:col>
      <xdr:colOff>809625</xdr:colOff>
      <xdr:row>3</xdr:row>
      <xdr:rowOff>180974</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7" y="190500"/>
          <a:ext cx="1142998" cy="581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104775</xdr:colOff>
      <xdr:row>61</xdr:row>
      <xdr:rowOff>28575</xdr:rowOff>
    </xdr:from>
    <xdr:to>
      <xdr:col>6</xdr:col>
      <xdr:colOff>247650</xdr:colOff>
      <xdr:row>63</xdr:row>
      <xdr:rowOff>27940</xdr:rowOff>
    </xdr:to>
    <xdr:sp macro="" textlink="">
      <xdr:nvSpPr>
        <xdr:cNvPr id="3" name="Retângulo 2"/>
        <xdr:cNvSpPr>
          <a:spLocks noChangeArrowheads="1"/>
        </xdr:cNvSpPr>
      </xdr:nvSpPr>
      <xdr:spPr bwMode="auto">
        <a:xfrm>
          <a:off x="1130935" y="14872335"/>
          <a:ext cx="7105650" cy="38036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76201</xdr:colOff>
      <xdr:row>1</xdr:row>
      <xdr:rowOff>123825</xdr:rowOff>
    </xdr:from>
    <xdr:to>
      <xdr:col>1</xdr:col>
      <xdr:colOff>476251</xdr:colOff>
      <xdr:row>4</xdr:row>
      <xdr:rowOff>190500</xdr:rowOff>
    </xdr:to>
    <xdr:pic>
      <xdr:nvPicPr>
        <xdr:cNvPr id="3" name="Imagem 3"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314325"/>
          <a:ext cx="74295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314327</xdr:colOff>
      <xdr:row>0</xdr:row>
      <xdr:rowOff>171450</xdr:rowOff>
    </xdr:from>
    <xdr:to>
      <xdr:col>1</xdr:col>
      <xdr:colOff>609600</xdr:colOff>
      <xdr:row>3</xdr:row>
      <xdr:rowOff>161924</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7" y="171450"/>
          <a:ext cx="904873" cy="581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228602</xdr:colOff>
      <xdr:row>0</xdr:row>
      <xdr:rowOff>104775</xdr:rowOff>
    </xdr:from>
    <xdr:to>
      <xdr:col>2</xdr:col>
      <xdr:colOff>57150</xdr:colOff>
      <xdr:row>3</xdr:row>
      <xdr:rowOff>95249</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2" y="104775"/>
          <a:ext cx="1228723" cy="581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352428</xdr:colOff>
      <xdr:row>0</xdr:row>
      <xdr:rowOff>133350</xdr:rowOff>
    </xdr:from>
    <xdr:to>
      <xdr:col>1</xdr:col>
      <xdr:colOff>847726</xdr:colOff>
      <xdr:row>3</xdr:row>
      <xdr:rowOff>123824</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8" y="133350"/>
          <a:ext cx="1104898" cy="581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76202</xdr:colOff>
      <xdr:row>1</xdr:row>
      <xdr:rowOff>9525</xdr:rowOff>
    </xdr:from>
    <xdr:to>
      <xdr:col>1</xdr:col>
      <xdr:colOff>381000</xdr:colOff>
      <xdr:row>3</xdr:row>
      <xdr:rowOff>190499</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2" y="200025"/>
          <a:ext cx="914398" cy="581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314325</xdr:colOff>
      <xdr:row>0</xdr:row>
      <xdr:rowOff>114300</xdr:rowOff>
    </xdr:from>
    <xdr:to>
      <xdr:col>1</xdr:col>
      <xdr:colOff>561975</xdr:colOff>
      <xdr:row>3</xdr:row>
      <xdr:rowOff>104774</xdr:rowOff>
    </xdr:to>
    <xdr:pic>
      <xdr:nvPicPr>
        <xdr:cNvPr id="2"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14300"/>
          <a:ext cx="857250" cy="581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47625</xdr:colOff>
      <xdr:row>1</xdr:row>
      <xdr:rowOff>28576</xdr:rowOff>
    </xdr:from>
    <xdr:to>
      <xdr:col>2</xdr:col>
      <xdr:colOff>47625</xdr:colOff>
      <xdr:row>4</xdr:row>
      <xdr:rowOff>66676</xdr:rowOff>
    </xdr:to>
    <xdr:pic>
      <xdr:nvPicPr>
        <xdr:cNvPr id="3" name="Imagem 2" descr="Brasão do 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219076"/>
          <a:ext cx="7239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17"/>
  <sheetViews>
    <sheetView workbookViewId="0">
      <selection activeCell="I9" sqref="I9"/>
    </sheetView>
  </sheetViews>
  <sheetFormatPr defaultRowHeight="15" x14ac:dyDescent="0.25"/>
  <cols>
    <col min="1" max="1" width="5.85546875" style="29" bestFit="1" customWidth="1"/>
    <col min="2" max="2" width="11.140625" style="30" bestFit="1" customWidth="1"/>
    <col min="3" max="3" width="42.85546875" style="31" customWidth="1"/>
    <col min="4" max="4" width="4.7109375" style="30" bestFit="1" customWidth="1"/>
    <col min="5" max="5" width="7.140625" style="732" customWidth="1"/>
    <col min="6" max="6" width="8.28515625" bestFit="1" customWidth="1"/>
    <col min="7" max="7" width="7.42578125" style="128" bestFit="1" customWidth="1"/>
    <col min="8" max="8" width="6.7109375" style="128" bestFit="1" customWidth="1"/>
    <col min="9" max="9" width="8.7109375" style="128" bestFit="1" customWidth="1"/>
    <col min="10" max="10" width="6.42578125" style="128" bestFit="1" customWidth="1"/>
    <col min="11" max="11" width="5.140625" style="128" bestFit="1" customWidth="1"/>
    <col min="12" max="12" width="5.7109375" style="128" bestFit="1" customWidth="1"/>
    <col min="13" max="13" width="5.42578125" style="128" bestFit="1" customWidth="1"/>
    <col min="14" max="14" width="8.85546875" style="128" bestFit="1" customWidth="1"/>
    <col min="15" max="15" width="8" style="128" bestFit="1" customWidth="1"/>
    <col min="16" max="16" width="8.140625" style="128" bestFit="1" customWidth="1"/>
    <col min="17" max="17" width="7.85546875" style="128" bestFit="1" customWidth="1"/>
    <col min="18" max="18" width="8" customWidth="1"/>
    <col min="19" max="19" width="8.140625" style="24" bestFit="1" customWidth="1"/>
    <col min="20" max="20" width="14" style="24" bestFit="1" customWidth="1"/>
  </cols>
  <sheetData>
    <row r="1" spans="1:20" x14ac:dyDescent="0.25">
      <c r="A1" s="53"/>
      <c r="B1" s="53"/>
      <c r="C1" s="5"/>
      <c r="D1" s="52"/>
      <c r="E1" s="128"/>
    </row>
    <row r="2" spans="1:20" x14ac:dyDescent="0.25">
      <c r="A2" s="52"/>
      <c r="B2" s="52"/>
      <c r="C2" s="5"/>
      <c r="D2" s="52"/>
      <c r="E2" s="128"/>
    </row>
    <row r="3" spans="1:20" s="52" customFormat="1" ht="18.75" x14ac:dyDescent="0.25">
      <c r="A3" s="757" t="s">
        <v>0</v>
      </c>
      <c r="B3" s="757"/>
      <c r="C3" s="757"/>
      <c r="D3" s="757"/>
      <c r="E3" s="757"/>
      <c r="F3" s="757"/>
      <c r="G3" s="757"/>
      <c r="H3" s="757"/>
      <c r="I3" s="757"/>
      <c r="J3" s="757"/>
      <c r="K3" s="757"/>
      <c r="L3" s="757"/>
      <c r="M3" s="757"/>
      <c r="N3" s="757"/>
      <c r="O3" s="757"/>
      <c r="P3" s="757"/>
      <c r="Q3" s="757"/>
      <c r="R3" s="757"/>
      <c r="S3" s="24"/>
      <c r="T3" s="24"/>
    </row>
    <row r="4" spans="1:20" s="52" customFormat="1" ht="18.75" x14ac:dyDescent="0.25">
      <c r="A4" s="757" t="s">
        <v>1</v>
      </c>
      <c r="B4" s="757"/>
      <c r="C4" s="757"/>
      <c r="D4" s="757"/>
      <c r="E4" s="757"/>
      <c r="F4" s="757"/>
      <c r="G4" s="757"/>
      <c r="H4" s="757"/>
      <c r="I4" s="757"/>
      <c r="J4" s="757"/>
      <c r="K4" s="757"/>
      <c r="L4" s="757"/>
      <c r="M4" s="757"/>
      <c r="N4" s="757"/>
      <c r="O4" s="757"/>
      <c r="P4" s="757"/>
      <c r="Q4" s="757"/>
      <c r="R4" s="757"/>
      <c r="S4" s="24"/>
      <c r="T4" s="24"/>
    </row>
    <row r="5" spans="1:20" s="52" customFormat="1" ht="18.75" x14ac:dyDescent="0.25">
      <c r="A5" s="758" t="s">
        <v>2</v>
      </c>
      <c r="B5" s="758"/>
      <c r="C5" s="758"/>
      <c r="D5" s="758"/>
      <c r="E5" s="758"/>
      <c r="F5" s="758"/>
      <c r="G5" s="758"/>
      <c r="H5" s="758"/>
      <c r="I5" s="758"/>
      <c r="J5" s="758"/>
      <c r="K5" s="758"/>
      <c r="L5" s="758"/>
      <c r="M5" s="758"/>
      <c r="N5" s="758"/>
      <c r="O5" s="758"/>
      <c r="P5" s="758"/>
      <c r="Q5" s="758"/>
      <c r="R5" s="758"/>
      <c r="S5" s="24"/>
      <c r="T5" s="24"/>
    </row>
    <row r="6" spans="1:20" ht="19.5" thickBot="1" x14ac:dyDescent="0.3">
      <c r="A6" s="117"/>
      <c r="B6" s="86"/>
      <c r="C6" s="114"/>
      <c r="D6" s="86"/>
      <c r="E6" s="730"/>
    </row>
    <row r="7" spans="1:20" ht="36.75" customHeight="1" thickBot="1" x14ac:dyDescent="0.3">
      <c r="A7" s="759" t="s">
        <v>1505</v>
      </c>
      <c r="B7" s="760"/>
      <c r="C7" s="760"/>
      <c r="D7" s="760"/>
      <c r="E7" s="760"/>
      <c r="F7" s="760"/>
      <c r="G7" s="760"/>
      <c r="H7" s="760"/>
      <c r="I7" s="760"/>
      <c r="J7" s="760"/>
      <c r="K7" s="760"/>
      <c r="L7" s="760"/>
      <c r="M7" s="760"/>
      <c r="N7" s="760"/>
      <c r="O7" s="760"/>
      <c r="P7" s="760"/>
      <c r="Q7" s="760"/>
      <c r="R7" s="760"/>
      <c r="S7" s="760"/>
      <c r="T7" s="760"/>
    </row>
    <row r="8" spans="1:20" ht="30.75" thickBot="1" x14ac:dyDescent="0.3">
      <c r="A8" s="224" t="s">
        <v>13</v>
      </c>
      <c r="B8" s="199" t="s">
        <v>14</v>
      </c>
      <c r="C8" s="199" t="s">
        <v>15</v>
      </c>
      <c r="D8" s="199" t="s">
        <v>7</v>
      </c>
      <c r="E8" s="199" t="s">
        <v>3747</v>
      </c>
      <c r="F8" s="199" t="s">
        <v>2753</v>
      </c>
      <c r="G8" s="199" t="s">
        <v>2762</v>
      </c>
      <c r="H8" s="199" t="s">
        <v>2857</v>
      </c>
      <c r="I8" s="199" t="s">
        <v>2766</v>
      </c>
      <c r="J8" s="199" t="s">
        <v>2769</v>
      </c>
      <c r="K8" s="199" t="s">
        <v>2772</v>
      </c>
      <c r="L8" s="199" t="s">
        <v>2858</v>
      </c>
      <c r="M8" s="199" t="s">
        <v>2776</v>
      </c>
      <c r="N8" s="199" t="s">
        <v>2779</v>
      </c>
      <c r="O8" s="199" t="s">
        <v>2780</v>
      </c>
      <c r="P8" s="199" t="s">
        <v>2856</v>
      </c>
      <c r="Q8" s="199" t="s">
        <v>2783</v>
      </c>
      <c r="R8" s="199" t="s">
        <v>1506</v>
      </c>
      <c r="S8" s="210" t="s">
        <v>2777</v>
      </c>
      <c r="T8" s="210" t="s">
        <v>869</v>
      </c>
    </row>
    <row r="9" spans="1:20" ht="285.75" thickBot="1" x14ac:dyDescent="0.3">
      <c r="A9" s="225">
        <v>1</v>
      </c>
      <c r="B9" s="205">
        <v>220001555</v>
      </c>
      <c r="C9" s="206" t="s">
        <v>2785</v>
      </c>
      <c r="D9" s="207" t="s">
        <v>7</v>
      </c>
      <c r="E9" s="227">
        <v>10</v>
      </c>
      <c r="F9" s="227">
        <v>10</v>
      </c>
      <c r="G9" s="227">
        <v>2</v>
      </c>
      <c r="H9" s="227">
        <v>10</v>
      </c>
      <c r="I9" s="227">
        <v>2</v>
      </c>
      <c r="J9" s="227">
        <v>40</v>
      </c>
      <c r="K9" s="227">
        <v>1</v>
      </c>
      <c r="L9" s="228">
        <v>10</v>
      </c>
      <c r="M9" s="227">
        <v>3</v>
      </c>
      <c r="N9" s="227">
        <v>5</v>
      </c>
      <c r="O9" s="227">
        <v>4</v>
      </c>
      <c r="P9" s="227">
        <v>2</v>
      </c>
      <c r="Q9" s="227">
        <v>4</v>
      </c>
      <c r="R9" s="227">
        <f>F9+G9+H9+I9+J9+K9+L9+M9+N9+O9+P9+Q9</f>
        <v>93</v>
      </c>
      <c r="S9" s="524">
        <v>1450</v>
      </c>
      <c r="T9" s="528">
        <f>S9*R9</f>
        <v>134850</v>
      </c>
    </row>
    <row r="10" spans="1:20" ht="270.75" thickBot="1" x14ac:dyDescent="0.3">
      <c r="A10" s="225">
        <v>2</v>
      </c>
      <c r="B10" s="205">
        <v>220001554</v>
      </c>
      <c r="C10" s="206" t="s">
        <v>2786</v>
      </c>
      <c r="D10" s="207" t="s">
        <v>7</v>
      </c>
      <c r="E10" s="227"/>
      <c r="F10" s="227"/>
      <c r="G10" s="227"/>
      <c r="H10" s="227">
        <v>4</v>
      </c>
      <c r="I10" s="227">
        <v>2</v>
      </c>
      <c r="J10" s="227">
        <v>20</v>
      </c>
      <c r="K10" s="227">
        <v>1</v>
      </c>
      <c r="L10" s="228">
        <v>15</v>
      </c>
      <c r="M10" s="227"/>
      <c r="N10" s="227">
        <v>4</v>
      </c>
      <c r="O10" s="227"/>
      <c r="P10" s="227"/>
      <c r="Q10" s="227"/>
      <c r="R10" s="227">
        <f t="shared" ref="R10:R16" si="0">F10+G10+H10+I10+J10+K10+L10+M10+N10+O10+P10+Q10</f>
        <v>46</v>
      </c>
      <c r="S10" s="524">
        <v>1250</v>
      </c>
      <c r="T10" s="528">
        <f t="shared" ref="T10:T16" si="1">S10*R10</f>
        <v>57500</v>
      </c>
    </row>
    <row r="11" spans="1:20" ht="255.75" thickBot="1" x14ac:dyDescent="0.3">
      <c r="A11" s="225">
        <v>3</v>
      </c>
      <c r="B11" s="205">
        <v>220001560</v>
      </c>
      <c r="C11" s="206" t="s">
        <v>2787</v>
      </c>
      <c r="D11" s="207" t="s">
        <v>7</v>
      </c>
      <c r="E11" s="227">
        <v>10</v>
      </c>
      <c r="F11" s="227">
        <v>10</v>
      </c>
      <c r="G11" s="227"/>
      <c r="H11" s="227">
        <v>4</v>
      </c>
      <c r="I11" s="227">
        <v>1</v>
      </c>
      <c r="J11" s="227">
        <v>10</v>
      </c>
      <c r="K11" s="227"/>
      <c r="L11" s="228">
        <v>20</v>
      </c>
      <c r="M11" s="227">
        <v>3</v>
      </c>
      <c r="N11" s="227">
        <v>4</v>
      </c>
      <c r="O11" s="227">
        <v>2</v>
      </c>
      <c r="P11" s="227"/>
      <c r="Q11" s="227"/>
      <c r="R11" s="227">
        <f t="shared" si="0"/>
        <v>54</v>
      </c>
      <c r="S11" s="524">
        <v>2400</v>
      </c>
      <c r="T11" s="528">
        <f t="shared" si="1"/>
        <v>129600</v>
      </c>
    </row>
    <row r="12" spans="1:20" ht="255.75" thickBot="1" x14ac:dyDescent="0.3">
      <c r="A12" s="225">
        <v>4</v>
      </c>
      <c r="B12" s="205">
        <v>220001561</v>
      </c>
      <c r="C12" s="206" t="s">
        <v>2788</v>
      </c>
      <c r="D12" s="207" t="s">
        <v>7</v>
      </c>
      <c r="E12" s="227">
        <v>5</v>
      </c>
      <c r="F12" s="227">
        <v>5</v>
      </c>
      <c r="G12" s="227"/>
      <c r="H12" s="227">
        <v>2</v>
      </c>
      <c r="I12" s="227">
        <v>1</v>
      </c>
      <c r="J12" s="227">
        <v>10</v>
      </c>
      <c r="K12" s="227"/>
      <c r="L12" s="228">
        <v>30</v>
      </c>
      <c r="M12" s="227"/>
      <c r="N12" s="227">
        <v>4</v>
      </c>
      <c r="O12" s="227">
        <v>2</v>
      </c>
      <c r="P12" s="227"/>
      <c r="Q12" s="227"/>
      <c r="R12" s="227">
        <f t="shared" si="0"/>
        <v>54</v>
      </c>
      <c r="S12" s="524">
        <v>3148</v>
      </c>
      <c r="T12" s="528">
        <f t="shared" si="1"/>
        <v>169992</v>
      </c>
    </row>
    <row r="13" spans="1:20" ht="270.75" thickBot="1" x14ac:dyDescent="0.3">
      <c r="A13" s="225">
        <v>5</v>
      </c>
      <c r="B13" s="205">
        <v>220001556</v>
      </c>
      <c r="C13" s="206" t="s">
        <v>2789</v>
      </c>
      <c r="D13" s="207" t="s">
        <v>7</v>
      </c>
      <c r="E13" s="227">
        <v>1</v>
      </c>
      <c r="F13" s="227">
        <v>1</v>
      </c>
      <c r="G13" s="227"/>
      <c r="H13" s="227">
        <v>2</v>
      </c>
      <c r="I13" s="227"/>
      <c r="J13" s="227">
        <v>10</v>
      </c>
      <c r="K13" s="227">
        <v>1</v>
      </c>
      <c r="L13" s="228">
        <v>30</v>
      </c>
      <c r="M13" s="227">
        <v>2</v>
      </c>
      <c r="N13" s="227"/>
      <c r="O13" s="227">
        <v>1</v>
      </c>
      <c r="P13" s="227"/>
      <c r="Q13" s="227"/>
      <c r="R13" s="227">
        <f t="shared" si="0"/>
        <v>47</v>
      </c>
      <c r="S13" s="524">
        <v>4900</v>
      </c>
      <c r="T13" s="528">
        <f t="shared" si="1"/>
        <v>230300</v>
      </c>
    </row>
    <row r="14" spans="1:20" ht="270" x14ac:dyDescent="0.25">
      <c r="A14" s="226">
        <v>6</v>
      </c>
      <c r="B14" s="205">
        <v>220001557</v>
      </c>
      <c r="C14" s="206" t="s">
        <v>2790</v>
      </c>
      <c r="D14" s="207" t="s">
        <v>7</v>
      </c>
      <c r="E14" s="227"/>
      <c r="F14" s="227"/>
      <c r="G14" s="227"/>
      <c r="H14" s="227">
        <v>2</v>
      </c>
      <c r="I14" s="227"/>
      <c r="J14" s="227">
        <v>5</v>
      </c>
      <c r="K14" s="227">
        <v>1</v>
      </c>
      <c r="L14" s="228">
        <v>20</v>
      </c>
      <c r="M14" s="227"/>
      <c r="N14" s="227"/>
      <c r="O14" s="227"/>
      <c r="P14" s="227"/>
      <c r="Q14" s="227"/>
      <c r="R14" s="227">
        <f t="shared" si="0"/>
        <v>28</v>
      </c>
      <c r="S14" s="524">
        <v>7999.99</v>
      </c>
      <c r="T14" s="528">
        <f t="shared" si="1"/>
        <v>223999.72</v>
      </c>
    </row>
    <row r="15" spans="1:20" ht="270" x14ac:dyDescent="0.25">
      <c r="A15" s="203">
        <v>7</v>
      </c>
      <c r="B15" s="202">
        <v>219001211</v>
      </c>
      <c r="C15" s="200" t="s">
        <v>2784</v>
      </c>
      <c r="D15" s="201"/>
      <c r="E15" s="227">
        <v>5</v>
      </c>
      <c r="F15" s="227">
        <v>5</v>
      </c>
      <c r="G15" s="227"/>
      <c r="H15" s="227">
        <v>5</v>
      </c>
      <c r="I15" s="227"/>
      <c r="J15" s="227">
        <v>10</v>
      </c>
      <c r="K15" s="227">
        <v>1</v>
      </c>
      <c r="L15" s="228">
        <v>5</v>
      </c>
      <c r="M15" s="227">
        <v>1</v>
      </c>
      <c r="N15" s="227">
        <v>2</v>
      </c>
      <c r="O15" s="227">
        <v>2</v>
      </c>
      <c r="P15" s="227"/>
      <c r="Q15" s="227">
        <v>1</v>
      </c>
      <c r="R15" s="227">
        <f t="shared" si="0"/>
        <v>32</v>
      </c>
      <c r="S15" s="528">
        <v>1250</v>
      </c>
      <c r="T15" s="528">
        <f t="shared" si="1"/>
        <v>40000</v>
      </c>
    </row>
    <row r="16" spans="1:20" ht="300" x14ac:dyDescent="0.25">
      <c r="A16" s="203"/>
      <c r="B16" s="202">
        <v>220001559</v>
      </c>
      <c r="C16" s="200" t="s">
        <v>2752</v>
      </c>
      <c r="D16" s="201"/>
      <c r="E16" s="227">
        <v>5</v>
      </c>
      <c r="F16" s="227">
        <v>5</v>
      </c>
      <c r="G16" s="227">
        <v>2</v>
      </c>
      <c r="H16" s="227">
        <v>5</v>
      </c>
      <c r="I16" s="227">
        <v>2</v>
      </c>
      <c r="J16" s="227">
        <v>20</v>
      </c>
      <c r="K16" s="227">
        <v>1</v>
      </c>
      <c r="L16" s="228">
        <v>5</v>
      </c>
      <c r="M16" s="227">
        <v>3</v>
      </c>
      <c r="N16" s="227">
        <v>5</v>
      </c>
      <c r="O16" s="227">
        <v>4</v>
      </c>
      <c r="P16" s="227">
        <v>2</v>
      </c>
      <c r="Q16" s="227">
        <v>4</v>
      </c>
      <c r="R16" s="227">
        <f t="shared" si="0"/>
        <v>58</v>
      </c>
      <c r="S16" s="528">
        <v>1450</v>
      </c>
      <c r="T16" s="528">
        <f t="shared" si="1"/>
        <v>84100</v>
      </c>
    </row>
    <row r="17" spans="1:20" x14ac:dyDescent="0.25">
      <c r="A17" s="756" t="s">
        <v>745</v>
      </c>
      <c r="B17" s="756"/>
      <c r="C17" s="756"/>
      <c r="D17" s="756"/>
      <c r="E17" s="756"/>
      <c r="F17" s="756"/>
      <c r="G17" s="525"/>
      <c r="H17" s="525"/>
      <c r="I17" s="525"/>
      <c r="J17" s="525"/>
      <c r="K17" s="525"/>
      <c r="L17" s="525"/>
      <c r="M17" s="525"/>
      <c r="N17" s="525"/>
      <c r="O17" s="525"/>
      <c r="P17" s="525"/>
      <c r="Q17" s="525"/>
      <c r="R17" s="525"/>
      <c r="S17" s="529"/>
      <c r="T17" s="530">
        <f>SUM(T9:T16)</f>
        <v>1070341.72</v>
      </c>
    </row>
  </sheetData>
  <mergeCells count="5">
    <mergeCell ref="A17:F17"/>
    <mergeCell ref="A3:R3"/>
    <mergeCell ref="A4:R4"/>
    <mergeCell ref="A5:R5"/>
    <mergeCell ref="A7:T7"/>
  </mergeCells>
  <pageMargins left="0.11811023622047245" right="0.11811023622047245" top="0.19685039370078741" bottom="0.19685039370078741" header="0.31496062992125984" footer="0.31496062992125984"/>
  <pageSetup paperSize="9" scale="8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6"/>
  <sheetViews>
    <sheetView workbookViewId="0">
      <selection activeCell="F7" sqref="F7"/>
    </sheetView>
  </sheetViews>
  <sheetFormatPr defaultRowHeight="15" x14ac:dyDescent="0.25"/>
  <cols>
    <col min="1" max="1" width="4.5703125" bestFit="1" customWidth="1"/>
    <col min="2" max="2" width="9.5703125" style="128" bestFit="1" customWidth="1"/>
    <col min="3" max="3" width="47.7109375" customWidth="1"/>
    <col min="4" max="4" width="4.5703125" bestFit="1" customWidth="1"/>
    <col min="5" max="5" width="7.42578125" bestFit="1" customWidth="1"/>
    <col min="6" max="6" width="7.42578125" style="128" customWidth="1"/>
    <col min="7" max="7" width="6.7109375" bestFit="1" customWidth="1"/>
    <col min="8" max="8" width="6.140625" bestFit="1" customWidth="1"/>
    <col min="9" max="9" width="7.85546875" bestFit="1" customWidth="1"/>
    <col min="10" max="10" width="6.140625" bestFit="1" customWidth="1"/>
    <col min="11" max="11" width="5.140625" bestFit="1" customWidth="1"/>
    <col min="12" max="12" width="5" bestFit="1" customWidth="1"/>
    <col min="13" max="13" width="8.42578125" bestFit="1" customWidth="1"/>
    <col min="14" max="14" width="7.42578125" bestFit="1" customWidth="1"/>
    <col min="15" max="15" width="7.5703125" style="128" bestFit="1" customWidth="1"/>
    <col min="16" max="16" width="5.85546875" bestFit="1" customWidth="1"/>
    <col min="17" max="17" width="9.28515625" style="24" bestFit="1" customWidth="1"/>
    <col min="18" max="18" width="10" style="24" bestFit="1" customWidth="1"/>
  </cols>
  <sheetData>
    <row r="1" spans="1:18" x14ac:dyDescent="0.25">
      <c r="A1" s="3"/>
      <c r="B1" s="160"/>
      <c r="C1" s="3"/>
      <c r="D1" s="3"/>
    </row>
    <row r="2" spans="1:18" ht="18.75" x14ac:dyDescent="0.25">
      <c r="A2" s="757" t="s">
        <v>0</v>
      </c>
      <c r="B2" s="757"/>
      <c r="C2" s="757"/>
      <c r="D2" s="757"/>
      <c r="E2" s="757"/>
      <c r="F2" s="757"/>
      <c r="G2" s="757"/>
      <c r="H2" s="757"/>
      <c r="I2" s="757"/>
      <c r="J2" s="757"/>
      <c r="K2" s="757"/>
    </row>
    <row r="3" spans="1:18" ht="18.75" x14ac:dyDescent="0.25">
      <c r="A3" s="757" t="s">
        <v>1</v>
      </c>
      <c r="B3" s="757"/>
      <c r="C3" s="757"/>
      <c r="D3" s="757"/>
      <c r="E3" s="757"/>
      <c r="F3" s="757"/>
      <c r="G3" s="757"/>
      <c r="H3" s="757"/>
      <c r="I3" s="757"/>
      <c r="J3" s="757"/>
      <c r="K3" s="757"/>
    </row>
    <row r="4" spans="1:18" ht="18.75" x14ac:dyDescent="0.25">
      <c r="A4" s="772" t="s">
        <v>2</v>
      </c>
      <c r="B4" s="772"/>
      <c r="C4" s="772"/>
      <c r="D4" s="772"/>
      <c r="E4" s="772"/>
      <c r="F4" s="772"/>
      <c r="G4" s="772"/>
      <c r="H4" s="772"/>
      <c r="I4" s="772"/>
      <c r="J4" s="772"/>
      <c r="K4" s="772"/>
    </row>
    <row r="5" spans="1:18" ht="15.75" thickBot="1" x14ac:dyDescent="0.3">
      <c r="A5" s="3"/>
      <c r="B5" s="160"/>
      <c r="C5" s="3"/>
      <c r="D5" s="3"/>
    </row>
    <row r="6" spans="1:18" ht="19.5" customHeight="1" x14ac:dyDescent="0.25">
      <c r="A6" s="812" t="s">
        <v>77</v>
      </c>
      <c r="B6" s="813"/>
      <c r="C6" s="813"/>
      <c r="D6" s="813"/>
      <c r="E6" s="813"/>
      <c r="F6" s="813"/>
      <c r="G6" s="813"/>
      <c r="H6" s="813"/>
      <c r="I6" s="813"/>
      <c r="J6" s="813"/>
      <c r="K6" s="813"/>
      <c r="L6" s="813"/>
      <c r="M6" s="813"/>
      <c r="N6" s="813"/>
      <c r="O6" s="813"/>
      <c r="P6" s="813"/>
      <c r="Q6" s="813"/>
      <c r="R6" s="813"/>
    </row>
    <row r="7" spans="1:18" x14ac:dyDescent="0.25">
      <c r="A7" s="275" t="s">
        <v>13</v>
      </c>
      <c r="B7" s="275" t="s">
        <v>2612</v>
      </c>
      <c r="C7" s="275" t="s">
        <v>15</v>
      </c>
      <c r="D7" s="275" t="s">
        <v>7</v>
      </c>
      <c r="E7" s="275" t="s">
        <v>2753</v>
      </c>
      <c r="F7" s="275" t="s">
        <v>3747</v>
      </c>
      <c r="G7" s="275" t="s">
        <v>2765</v>
      </c>
      <c r="H7" s="275" t="s">
        <v>2862</v>
      </c>
      <c r="I7" s="275" t="s">
        <v>2766</v>
      </c>
      <c r="J7" s="275" t="s">
        <v>2769</v>
      </c>
      <c r="K7" s="275" t="s">
        <v>2858</v>
      </c>
      <c r="L7" s="275" t="s">
        <v>2776</v>
      </c>
      <c r="M7" s="275" t="s">
        <v>2779</v>
      </c>
      <c r="N7" s="275" t="s">
        <v>2780</v>
      </c>
      <c r="O7" s="275" t="s">
        <v>2821</v>
      </c>
      <c r="P7" s="276" t="s">
        <v>1462</v>
      </c>
      <c r="Q7" s="277" t="s">
        <v>1070</v>
      </c>
      <c r="R7" s="277" t="s">
        <v>1071</v>
      </c>
    </row>
    <row r="8" spans="1:18" ht="78.75" x14ac:dyDescent="0.25">
      <c r="A8" s="195">
        <v>1</v>
      </c>
      <c r="B8" s="278">
        <v>197001247</v>
      </c>
      <c r="C8" s="279" t="s">
        <v>2892</v>
      </c>
      <c r="D8" s="280" t="s">
        <v>20</v>
      </c>
      <c r="E8" s="195"/>
      <c r="F8" s="195"/>
      <c r="G8" s="195"/>
      <c r="H8" s="195">
        <v>4</v>
      </c>
      <c r="I8" s="195"/>
      <c r="J8" s="194">
        <v>15</v>
      </c>
      <c r="K8" s="195"/>
      <c r="L8" s="195"/>
      <c r="M8" s="195"/>
      <c r="N8" s="195"/>
      <c r="O8" s="195"/>
      <c r="P8" s="196">
        <f>E8+G8+H8+I8+K8+L8+M8+N8+O8</f>
        <v>4</v>
      </c>
      <c r="Q8" s="558">
        <v>781.22</v>
      </c>
      <c r="R8" s="558">
        <f>Q8*P8</f>
        <v>3124.88</v>
      </c>
    </row>
    <row r="9" spans="1:18" ht="101.25" x14ac:dyDescent="0.25">
      <c r="A9" s="195">
        <v>2</v>
      </c>
      <c r="B9" s="278">
        <v>220001649</v>
      </c>
      <c r="C9" s="279" t="s">
        <v>2893</v>
      </c>
      <c r="D9" s="280" t="s">
        <v>20</v>
      </c>
      <c r="E9" s="195"/>
      <c r="F9" s="195"/>
      <c r="G9" s="195"/>
      <c r="H9" s="195"/>
      <c r="I9" s="195"/>
      <c r="J9" s="194">
        <v>25</v>
      </c>
      <c r="K9" s="195">
        <v>1</v>
      </c>
      <c r="L9" s="195"/>
      <c r="M9" s="195">
        <v>5</v>
      </c>
      <c r="N9" s="195"/>
      <c r="O9" s="195"/>
      <c r="P9" s="196">
        <f t="shared" ref="P9:P45" si="0">E9+G9+H9+I9+K9+L9+M9+N9+O9</f>
        <v>6</v>
      </c>
      <c r="Q9" s="558">
        <v>1537.2</v>
      </c>
      <c r="R9" s="558">
        <f t="shared" ref="R9:R45" si="1">Q9*P9</f>
        <v>9223.2000000000007</v>
      </c>
    </row>
    <row r="10" spans="1:18" ht="90" x14ac:dyDescent="0.25">
      <c r="A10" s="195">
        <v>3</v>
      </c>
      <c r="B10" s="278">
        <v>220001105</v>
      </c>
      <c r="C10" s="279" t="s">
        <v>2894</v>
      </c>
      <c r="D10" s="280" t="s">
        <v>20</v>
      </c>
      <c r="E10" s="195"/>
      <c r="F10" s="195"/>
      <c r="G10" s="195"/>
      <c r="H10" s="195">
        <v>2</v>
      </c>
      <c r="I10" s="195"/>
      <c r="J10" s="195">
        <v>25</v>
      </c>
      <c r="K10" s="195">
        <v>2</v>
      </c>
      <c r="L10" s="195"/>
      <c r="M10" s="195"/>
      <c r="N10" s="195"/>
      <c r="O10" s="195"/>
      <c r="P10" s="196">
        <f t="shared" si="0"/>
        <v>4</v>
      </c>
      <c r="Q10" s="558">
        <v>722.42</v>
      </c>
      <c r="R10" s="558">
        <f t="shared" si="1"/>
        <v>2889.68</v>
      </c>
    </row>
    <row r="11" spans="1:18" ht="45" x14ac:dyDescent="0.25">
      <c r="A11" s="195">
        <v>4</v>
      </c>
      <c r="B11" s="278">
        <v>220001097</v>
      </c>
      <c r="C11" s="279" t="s">
        <v>2895</v>
      </c>
      <c r="D11" s="280" t="s">
        <v>20</v>
      </c>
      <c r="E11" s="195"/>
      <c r="F11" s="195"/>
      <c r="G11" s="195"/>
      <c r="H11" s="195">
        <v>1</v>
      </c>
      <c r="I11" s="195"/>
      <c r="J11" s="195">
        <v>25</v>
      </c>
      <c r="K11" s="195">
        <v>1</v>
      </c>
      <c r="L11" s="195"/>
      <c r="M11" s="195"/>
      <c r="N11" s="195"/>
      <c r="O11" s="195"/>
      <c r="P11" s="196">
        <f t="shared" si="0"/>
        <v>2</v>
      </c>
      <c r="Q11" s="558">
        <v>1507.95</v>
      </c>
      <c r="R11" s="558">
        <f t="shared" si="1"/>
        <v>3015.9</v>
      </c>
    </row>
    <row r="12" spans="1:18" ht="90" x14ac:dyDescent="0.25">
      <c r="A12" s="195">
        <v>5</v>
      </c>
      <c r="B12" s="278">
        <v>220001603</v>
      </c>
      <c r="C12" s="279" t="s">
        <v>2896</v>
      </c>
      <c r="D12" s="280" t="s">
        <v>20</v>
      </c>
      <c r="E12" s="195"/>
      <c r="F12" s="195"/>
      <c r="G12" s="195"/>
      <c r="H12" s="195">
        <v>8</v>
      </c>
      <c r="I12" s="195"/>
      <c r="J12" s="195">
        <v>5</v>
      </c>
      <c r="K12" s="195">
        <v>30</v>
      </c>
      <c r="L12" s="195">
        <v>1</v>
      </c>
      <c r="M12" s="195"/>
      <c r="N12" s="195"/>
      <c r="O12" s="195"/>
      <c r="P12" s="196">
        <f t="shared" si="0"/>
        <v>39</v>
      </c>
      <c r="Q12" s="558">
        <v>412.82</v>
      </c>
      <c r="R12" s="558">
        <f t="shared" si="1"/>
        <v>16099.98</v>
      </c>
    </row>
    <row r="13" spans="1:18" ht="90" x14ac:dyDescent="0.25">
      <c r="A13" s="195">
        <v>6</v>
      </c>
      <c r="B13" s="278">
        <v>220001723</v>
      </c>
      <c r="C13" s="279" t="s">
        <v>2897</v>
      </c>
      <c r="D13" s="280" t="s">
        <v>20</v>
      </c>
      <c r="E13" s="195">
        <v>4</v>
      </c>
      <c r="F13" s="195">
        <v>4</v>
      </c>
      <c r="G13" s="195"/>
      <c r="H13" s="195">
        <v>5</v>
      </c>
      <c r="I13" s="195">
        <v>2</v>
      </c>
      <c r="J13" s="195">
        <v>0</v>
      </c>
      <c r="K13" s="195">
        <v>30</v>
      </c>
      <c r="L13" s="195"/>
      <c r="M13" s="195">
        <v>4</v>
      </c>
      <c r="N13" s="195"/>
      <c r="O13" s="195"/>
      <c r="P13" s="196">
        <f t="shared" si="0"/>
        <v>45</v>
      </c>
      <c r="Q13" s="558">
        <v>4025.25</v>
      </c>
      <c r="R13" s="558">
        <f t="shared" si="1"/>
        <v>181136.25</v>
      </c>
    </row>
    <row r="14" spans="1:18" ht="60" customHeight="1" x14ac:dyDescent="0.25">
      <c r="A14" s="195">
        <v>7</v>
      </c>
      <c r="B14" s="278">
        <v>197001134</v>
      </c>
      <c r="C14" s="279" t="s">
        <v>2898</v>
      </c>
      <c r="D14" s="280" t="s">
        <v>20</v>
      </c>
      <c r="E14" s="195">
        <v>10</v>
      </c>
      <c r="F14" s="195">
        <v>10</v>
      </c>
      <c r="G14" s="195">
        <v>2</v>
      </c>
      <c r="H14" s="195">
        <v>4</v>
      </c>
      <c r="I14" s="195">
        <v>2</v>
      </c>
      <c r="J14" s="195">
        <v>20</v>
      </c>
      <c r="K14" s="195">
        <v>10</v>
      </c>
      <c r="L14" s="195">
        <v>3</v>
      </c>
      <c r="M14" s="195">
        <v>2</v>
      </c>
      <c r="N14" s="195">
        <v>2</v>
      </c>
      <c r="O14" s="195">
        <v>1</v>
      </c>
      <c r="P14" s="196">
        <f t="shared" si="0"/>
        <v>36</v>
      </c>
      <c r="Q14" s="558">
        <v>1135.28</v>
      </c>
      <c r="R14" s="558">
        <f t="shared" si="1"/>
        <v>40870.080000000002</v>
      </c>
    </row>
    <row r="15" spans="1:18" ht="123.75" x14ac:dyDescent="0.25">
      <c r="A15" s="195">
        <v>8</v>
      </c>
      <c r="B15" s="278">
        <v>220001573</v>
      </c>
      <c r="C15" s="279" t="s">
        <v>2899</v>
      </c>
      <c r="D15" s="280" t="s">
        <v>20</v>
      </c>
      <c r="E15" s="195">
        <v>3</v>
      </c>
      <c r="F15" s="195">
        <v>3</v>
      </c>
      <c r="G15" s="195"/>
      <c r="H15" s="195">
        <v>5</v>
      </c>
      <c r="I15" s="195">
        <v>5</v>
      </c>
      <c r="J15" s="195">
        <v>0</v>
      </c>
      <c r="K15" s="195">
        <v>30</v>
      </c>
      <c r="L15" s="195">
        <v>5</v>
      </c>
      <c r="M15" s="195"/>
      <c r="N15" s="195"/>
      <c r="O15" s="195"/>
      <c r="P15" s="196">
        <f t="shared" si="0"/>
        <v>48</v>
      </c>
      <c r="Q15" s="558">
        <v>4025.25</v>
      </c>
      <c r="R15" s="558">
        <f t="shared" si="1"/>
        <v>193212</v>
      </c>
    </row>
    <row r="16" spans="1:18" ht="135" x14ac:dyDescent="0.25">
      <c r="A16" s="195">
        <v>9</v>
      </c>
      <c r="B16" s="278">
        <v>220001572</v>
      </c>
      <c r="C16" s="281" t="s">
        <v>2900</v>
      </c>
      <c r="D16" s="280" t="s">
        <v>20</v>
      </c>
      <c r="E16" s="195">
        <v>1</v>
      </c>
      <c r="F16" s="195">
        <v>1</v>
      </c>
      <c r="G16" s="195"/>
      <c r="H16" s="195">
        <v>8</v>
      </c>
      <c r="I16" s="195"/>
      <c r="J16" s="195">
        <v>15</v>
      </c>
      <c r="K16" s="195">
        <v>30</v>
      </c>
      <c r="L16" s="195">
        <v>5</v>
      </c>
      <c r="M16" s="195"/>
      <c r="N16" s="195">
        <v>1</v>
      </c>
      <c r="O16" s="195"/>
      <c r="P16" s="196">
        <f t="shared" si="0"/>
        <v>45</v>
      </c>
      <c r="Q16" s="558">
        <v>1792.51</v>
      </c>
      <c r="R16" s="558">
        <f t="shared" si="1"/>
        <v>80662.95</v>
      </c>
    </row>
    <row r="17" spans="1:18" ht="56.25" x14ac:dyDescent="0.25">
      <c r="A17" s="195">
        <v>10</v>
      </c>
      <c r="B17" s="278">
        <v>197001065</v>
      </c>
      <c r="C17" s="279" t="s">
        <v>2901</v>
      </c>
      <c r="D17" s="280" t="s">
        <v>20</v>
      </c>
      <c r="E17" s="195">
        <v>5</v>
      </c>
      <c r="F17" s="195">
        <v>5</v>
      </c>
      <c r="G17" s="195"/>
      <c r="H17" s="195"/>
      <c r="I17" s="195">
        <v>2</v>
      </c>
      <c r="J17" s="195">
        <v>10</v>
      </c>
      <c r="K17" s="195">
        <v>30</v>
      </c>
      <c r="L17" s="195">
        <v>1</v>
      </c>
      <c r="M17" s="195"/>
      <c r="N17" s="195"/>
      <c r="O17" s="195">
        <v>1</v>
      </c>
      <c r="P17" s="196">
        <f t="shared" si="0"/>
        <v>39</v>
      </c>
      <c r="Q17" s="558">
        <v>1135.28</v>
      </c>
      <c r="R17" s="558">
        <f t="shared" si="1"/>
        <v>44275.92</v>
      </c>
    </row>
    <row r="18" spans="1:18" ht="123.75" x14ac:dyDescent="0.25">
      <c r="A18" s="195">
        <v>11</v>
      </c>
      <c r="B18" s="278">
        <v>189001001</v>
      </c>
      <c r="C18" s="279" t="s">
        <v>2902</v>
      </c>
      <c r="D18" s="280" t="s">
        <v>20</v>
      </c>
      <c r="E18" s="195"/>
      <c r="F18" s="195"/>
      <c r="G18" s="195"/>
      <c r="H18" s="195">
        <v>2</v>
      </c>
      <c r="I18" s="195"/>
      <c r="J18" s="195">
        <v>0</v>
      </c>
      <c r="K18" s="195">
        <v>30</v>
      </c>
      <c r="L18" s="195">
        <v>5</v>
      </c>
      <c r="M18" s="195"/>
      <c r="N18" s="195"/>
      <c r="O18" s="195"/>
      <c r="P18" s="196">
        <f t="shared" si="0"/>
        <v>37</v>
      </c>
      <c r="Q18" s="558">
        <v>2092.73</v>
      </c>
      <c r="R18" s="558">
        <f t="shared" si="1"/>
        <v>77431.009999999995</v>
      </c>
    </row>
    <row r="19" spans="1:18" ht="112.5" x14ac:dyDescent="0.25">
      <c r="A19" s="195">
        <v>12</v>
      </c>
      <c r="B19" s="278">
        <v>189001014</v>
      </c>
      <c r="C19" s="279" t="s">
        <v>2903</v>
      </c>
      <c r="D19" s="280" t="s">
        <v>20</v>
      </c>
      <c r="E19" s="195"/>
      <c r="F19" s="195"/>
      <c r="G19" s="195"/>
      <c r="H19" s="195">
        <v>4</v>
      </c>
      <c r="I19" s="195"/>
      <c r="J19" s="195">
        <v>5</v>
      </c>
      <c r="K19" s="195">
        <v>30</v>
      </c>
      <c r="L19" s="195">
        <v>5</v>
      </c>
      <c r="M19" s="195"/>
      <c r="N19" s="195"/>
      <c r="O19" s="195"/>
      <c r="P19" s="196">
        <f t="shared" si="0"/>
        <v>39</v>
      </c>
      <c r="Q19" s="558">
        <v>1918.8</v>
      </c>
      <c r="R19" s="558">
        <f t="shared" si="1"/>
        <v>74833.2</v>
      </c>
    </row>
    <row r="20" spans="1:18" ht="56.25" x14ac:dyDescent="0.25">
      <c r="A20" s="195">
        <v>13</v>
      </c>
      <c r="B20" s="278">
        <v>186001013</v>
      </c>
      <c r="C20" s="279" t="s">
        <v>2904</v>
      </c>
      <c r="D20" s="280" t="s">
        <v>20</v>
      </c>
      <c r="E20" s="195"/>
      <c r="F20" s="195"/>
      <c r="G20" s="195"/>
      <c r="H20" s="195">
        <v>8</v>
      </c>
      <c r="I20" s="195"/>
      <c r="J20" s="195">
        <v>0</v>
      </c>
      <c r="K20" s="195">
        <v>30</v>
      </c>
      <c r="L20" s="195"/>
      <c r="M20" s="195"/>
      <c r="N20" s="195"/>
      <c r="O20" s="195"/>
      <c r="P20" s="196">
        <f t="shared" si="0"/>
        <v>38</v>
      </c>
      <c r="Q20" s="558">
        <v>533.04999999999995</v>
      </c>
      <c r="R20" s="558">
        <f t="shared" si="1"/>
        <v>20255.899999999998</v>
      </c>
    </row>
    <row r="21" spans="1:18" ht="56.25" x14ac:dyDescent="0.25">
      <c r="A21" s="195">
        <v>14</v>
      </c>
      <c r="B21" s="278">
        <v>197001289</v>
      </c>
      <c r="C21" s="279" t="s">
        <v>2905</v>
      </c>
      <c r="D21" s="280" t="s">
        <v>20</v>
      </c>
      <c r="E21" s="195">
        <v>2</v>
      </c>
      <c r="F21" s="195">
        <v>2</v>
      </c>
      <c r="G21" s="195"/>
      <c r="H21" s="195"/>
      <c r="I21" s="195">
        <v>2</v>
      </c>
      <c r="J21" s="195">
        <v>15</v>
      </c>
      <c r="K21" s="195">
        <v>0</v>
      </c>
      <c r="L21" s="195"/>
      <c r="M21" s="195"/>
      <c r="N21" s="195"/>
      <c r="O21" s="195"/>
      <c r="P21" s="196">
        <f t="shared" si="0"/>
        <v>4</v>
      </c>
      <c r="Q21" s="558">
        <v>828.66</v>
      </c>
      <c r="R21" s="558">
        <f t="shared" si="1"/>
        <v>3314.64</v>
      </c>
    </row>
    <row r="22" spans="1:18" ht="146.25" x14ac:dyDescent="0.25">
      <c r="A22" s="195">
        <v>15</v>
      </c>
      <c r="B22" s="278">
        <v>220001609</v>
      </c>
      <c r="C22" s="279" t="s">
        <v>2906</v>
      </c>
      <c r="D22" s="280" t="s">
        <v>20</v>
      </c>
      <c r="E22" s="195"/>
      <c r="F22" s="195"/>
      <c r="G22" s="195"/>
      <c r="H22" s="195">
        <v>2</v>
      </c>
      <c r="I22" s="195"/>
      <c r="J22" s="195">
        <v>0</v>
      </c>
      <c r="K22" s="195">
        <v>5</v>
      </c>
      <c r="L22" s="195">
        <v>1</v>
      </c>
      <c r="M22" s="195"/>
      <c r="N22" s="195">
        <v>1</v>
      </c>
      <c r="O22" s="195"/>
      <c r="P22" s="196">
        <f t="shared" si="0"/>
        <v>9</v>
      </c>
      <c r="Q22" s="558">
        <v>1429.01</v>
      </c>
      <c r="R22" s="558">
        <f t="shared" si="1"/>
        <v>12861.09</v>
      </c>
    </row>
    <row r="23" spans="1:18" ht="123.75" x14ac:dyDescent="0.25">
      <c r="A23" s="195">
        <v>16</v>
      </c>
      <c r="B23" s="278">
        <v>215001038</v>
      </c>
      <c r="C23" s="279" t="s">
        <v>1530</v>
      </c>
      <c r="D23" s="280" t="s">
        <v>20</v>
      </c>
      <c r="E23" s="195"/>
      <c r="F23" s="195"/>
      <c r="G23" s="195"/>
      <c r="H23" s="195">
        <v>2</v>
      </c>
      <c r="I23" s="195"/>
      <c r="J23" s="195">
        <v>0</v>
      </c>
      <c r="K23" s="195">
        <v>2</v>
      </c>
      <c r="L23" s="195"/>
      <c r="M23" s="195"/>
      <c r="N23" s="195"/>
      <c r="O23" s="195"/>
      <c r="P23" s="196">
        <f t="shared" si="0"/>
        <v>4</v>
      </c>
      <c r="Q23" s="558">
        <v>1753.49</v>
      </c>
      <c r="R23" s="558">
        <f t="shared" si="1"/>
        <v>7013.96</v>
      </c>
    </row>
    <row r="24" spans="1:18" ht="60" customHeight="1" x14ac:dyDescent="0.25">
      <c r="A24" s="195">
        <v>17</v>
      </c>
      <c r="B24" s="278">
        <v>51003441</v>
      </c>
      <c r="C24" s="279" t="s">
        <v>2907</v>
      </c>
      <c r="D24" s="280" t="s">
        <v>20</v>
      </c>
      <c r="E24" s="195"/>
      <c r="F24" s="195"/>
      <c r="G24" s="195"/>
      <c r="H24" s="195">
        <v>4</v>
      </c>
      <c r="I24" s="195"/>
      <c r="J24" s="195">
        <v>0</v>
      </c>
      <c r="K24" s="195">
        <v>2</v>
      </c>
      <c r="L24" s="195">
        <v>1</v>
      </c>
      <c r="M24" s="195"/>
      <c r="N24" s="195"/>
      <c r="O24" s="195"/>
      <c r="P24" s="196">
        <f t="shared" si="0"/>
        <v>7</v>
      </c>
      <c r="Q24" s="558">
        <v>5583.88</v>
      </c>
      <c r="R24" s="558">
        <f t="shared" si="1"/>
        <v>39087.160000000003</v>
      </c>
    </row>
    <row r="25" spans="1:18" ht="112.5" x14ac:dyDescent="0.25">
      <c r="A25" s="195">
        <v>18</v>
      </c>
      <c r="B25" s="278">
        <v>197001298</v>
      </c>
      <c r="C25" s="279" t="s">
        <v>1534</v>
      </c>
      <c r="D25" s="280" t="s">
        <v>20</v>
      </c>
      <c r="E25" s="195"/>
      <c r="F25" s="195"/>
      <c r="G25" s="195"/>
      <c r="H25" s="195"/>
      <c r="I25" s="195"/>
      <c r="J25" s="195">
        <v>3</v>
      </c>
      <c r="K25" s="195">
        <v>2</v>
      </c>
      <c r="L25" s="195"/>
      <c r="M25" s="195"/>
      <c r="N25" s="195"/>
      <c r="O25" s="195"/>
      <c r="P25" s="196">
        <f t="shared" si="0"/>
        <v>2</v>
      </c>
      <c r="Q25" s="558">
        <v>828.66</v>
      </c>
      <c r="R25" s="558">
        <f t="shared" si="1"/>
        <v>1657.32</v>
      </c>
    </row>
    <row r="26" spans="1:18" ht="135" x14ac:dyDescent="0.25">
      <c r="A26" s="195">
        <v>19</v>
      </c>
      <c r="B26" s="278">
        <v>215001039</v>
      </c>
      <c r="C26" s="279" t="s">
        <v>1535</v>
      </c>
      <c r="D26" s="280" t="s">
        <v>20</v>
      </c>
      <c r="E26" s="195"/>
      <c r="F26" s="195"/>
      <c r="G26" s="195"/>
      <c r="H26" s="195">
        <v>1</v>
      </c>
      <c r="I26" s="195"/>
      <c r="J26" s="195">
        <v>0</v>
      </c>
      <c r="K26" s="195">
        <v>2</v>
      </c>
      <c r="L26" s="195"/>
      <c r="M26" s="195"/>
      <c r="N26" s="195"/>
      <c r="O26" s="195"/>
      <c r="P26" s="196">
        <f t="shared" si="0"/>
        <v>3</v>
      </c>
      <c r="Q26" s="558">
        <v>3178.16</v>
      </c>
      <c r="R26" s="558">
        <f t="shared" si="1"/>
        <v>9534.48</v>
      </c>
    </row>
    <row r="27" spans="1:18" ht="56.25" x14ac:dyDescent="0.25">
      <c r="A27" s="195">
        <v>20</v>
      </c>
      <c r="B27" s="278">
        <v>220001613</v>
      </c>
      <c r="C27" s="279" t="s">
        <v>2908</v>
      </c>
      <c r="D27" s="280" t="s">
        <v>20</v>
      </c>
      <c r="E27" s="195">
        <v>1</v>
      </c>
      <c r="F27" s="195">
        <v>1</v>
      </c>
      <c r="G27" s="195"/>
      <c r="H27" s="195"/>
      <c r="I27" s="195"/>
      <c r="J27" s="195">
        <v>0</v>
      </c>
      <c r="K27" s="195">
        <v>2</v>
      </c>
      <c r="L27" s="195">
        <v>1</v>
      </c>
      <c r="M27" s="195"/>
      <c r="N27" s="195"/>
      <c r="O27" s="195"/>
      <c r="P27" s="196">
        <f t="shared" si="0"/>
        <v>4</v>
      </c>
      <c r="Q27" s="558">
        <v>820.98</v>
      </c>
      <c r="R27" s="558">
        <f t="shared" si="1"/>
        <v>3283.92</v>
      </c>
    </row>
    <row r="28" spans="1:18" ht="135" x14ac:dyDescent="0.25">
      <c r="A28" s="195">
        <v>21</v>
      </c>
      <c r="B28" s="278">
        <v>215001039</v>
      </c>
      <c r="C28" s="279" t="s">
        <v>2909</v>
      </c>
      <c r="D28" s="280" t="s">
        <v>20</v>
      </c>
      <c r="E28" s="195"/>
      <c r="F28" s="195"/>
      <c r="G28" s="195"/>
      <c r="H28" s="195">
        <v>1</v>
      </c>
      <c r="I28" s="195"/>
      <c r="J28" s="195">
        <v>0</v>
      </c>
      <c r="K28" s="195">
        <v>1</v>
      </c>
      <c r="L28" s="195"/>
      <c r="M28" s="195"/>
      <c r="N28" s="195"/>
      <c r="O28" s="195"/>
      <c r="P28" s="196">
        <f t="shared" si="0"/>
        <v>2</v>
      </c>
      <c r="Q28" s="558">
        <v>7056.41</v>
      </c>
      <c r="R28" s="558">
        <f t="shared" si="1"/>
        <v>14112.82</v>
      </c>
    </row>
    <row r="29" spans="1:18" ht="101.25" x14ac:dyDescent="0.25">
      <c r="A29" s="195">
        <v>22</v>
      </c>
      <c r="B29" s="278">
        <v>197001396</v>
      </c>
      <c r="C29" s="279" t="s">
        <v>2910</v>
      </c>
      <c r="D29" s="280" t="s">
        <v>20</v>
      </c>
      <c r="E29" s="195"/>
      <c r="F29" s="195"/>
      <c r="G29" s="195"/>
      <c r="H29" s="195">
        <v>4</v>
      </c>
      <c r="I29" s="195">
        <v>2</v>
      </c>
      <c r="J29" s="195">
        <v>0</v>
      </c>
      <c r="K29" s="195">
        <v>0</v>
      </c>
      <c r="L29" s="195"/>
      <c r="M29" s="195"/>
      <c r="N29" s="195"/>
      <c r="O29" s="195"/>
      <c r="P29" s="196">
        <f t="shared" si="0"/>
        <v>6</v>
      </c>
      <c r="Q29" s="558">
        <v>3931.24</v>
      </c>
      <c r="R29" s="558">
        <f t="shared" si="1"/>
        <v>23587.439999999999</v>
      </c>
    </row>
    <row r="30" spans="1:18" ht="67.5" x14ac:dyDescent="0.25">
      <c r="A30" s="195">
        <v>23</v>
      </c>
      <c r="B30" s="278">
        <v>220001636</v>
      </c>
      <c r="C30" s="279" t="s">
        <v>2911</v>
      </c>
      <c r="D30" s="280" t="s">
        <v>20</v>
      </c>
      <c r="E30" s="195"/>
      <c r="F30" s="195"/>
      <c r="G30" s="195"/>
      <c r="H30" s="195">
        <v>2</v>
      </c>
      <c r="I30" s="195">
        <v>2</v>
      </c>
      <c r="J30" s="195">
        <v>5</v>
      </c>
      <c r="K30" s="195">
        <v>5</v>
      </c>
      <c r="L30" s="195"/>
      <c r="M30" s="195"/>
      <c r="N30" s="195">
        <v>1</v>
      </c>
      <c r="O30" s="195">
        <v>1</v>
      </c>
      <c r="P30" s="196">
        <f t="shared" si="0"/>
        <v>11</v>
      </c>
      <c r="Q30" s="558">
        <v>1211.2</v>
      </c>
      <c r="R30" s="558">
        <f t="shared" si="1"/>
        <v>13323.2</v>
      </c>
    </row>
    <row r="31" spans="1:18" ht="202.5" x14ac:dyDescent="0.25">
      <c r="A31" s="195">
        <v>24</v>
      </c>
      <c r="B31" s="278">
        <v>220001727</v>
      </c>
      <c r="C31" s="279" t="s">
        <v>2912</v>
      </c>
      <c r="D31" s="280" t="s">
        <v>20</v>
      </c>
      <c r="E31" s="195"/>
      <c r="F31" s="195"/>
      <c r="G31" s="195"/>
      <c r="H31" s="195">
        <v>4</v>
      </c>
      <c r="I31" s="195"/>
      <c r="J31" s="195">
        <v>10</v>
      </c>
      <c r="K31" s="195">
        <v>30</v>
      </c>
      <c r="L31" s="195"/>
      <c r="M31" s="195"/>
      <c r="N31" s="195">
        <v>1</v>
      </c>
      <c r="O31" s="195"/>
      <c r="P31" s="196">
        <f t="shared" si="0"/>
        <v>35</v>
      </c>
      <c r="Q31" s="558">
        <v>2896.56</v>
      </c>
      <c r="R31" s="558">
        <f t="shared" si="1"/>
        <v>101379.59999999999</v>
      </c>
    </row>
    <row r="32" spans="1:18" ht="30" customHeight="1" x14ac:dyDescent="0.25">
      <c r="A32" s="195">
        <v>25</v>
      </c>
      <c r="B32" s="278">
        <v>215001026</v>
      </c>
      <c r="C32" s="279" t="s">
        <v>2913</v>
      </c>
      <c r="D32" s="280" t="s">
        <v>20</v>
      </c>
      <c r="E32" s="195"/>
      <c r="F32" s="195"/>
      <c r="G32" s="195"/>
      <c r="H32" s="195">
        <v>8</v>
      </c>
      <c r="I32" s="195"/>
      <c r="J32" s="195">
        <v>0</v>
      </c>
      <c r="K32" s="195">
        <v>20</v>
      </c>
      <c r="L32" s="195"/>
      <c r="M32" s="195"/>
      <c r="N32" s="195"/>
      <c r="O32" s="195"/>
      <c r="P32" s="196">
        <f t="shared" si="0"/>
        <v>28</v>
      </c>
      <c r="Q32" s="558">
        <v>1218.96</v>
      </c>
      <c r="R32" s="558">
        <f t="shared" si="1"/>
        <v>34130.880000000005</v>
      </c>
    </row>
    <row r="33" spans="1:18" ht="22.5" x14ac:dyDescent="0.25">
      <c r="A33" s="195">
        <v>26</v>
      </c>
      <c r="B33" s="278">
        <v>215001021</v>
      </c>
      <c r="C33" s="279" t="s">
        <v>2914</v>
      </c>
      <c r="D33" s="280" t="s">
        <v>20</v>
      </c>
      <c r="E33" s="195"/>
      <c r="F33" s="195"/>
      <c r="G33" s="195"/>
      <c r="H33" s="195">
        <v>1</v>
      </c>
      <c r="I33" s="195"/>
      <c r="J33" s="195">
        <v>0</v>
      </c>
      <c r="K33" s="195">
        <v>10</v>
      </c>
      <c r="L33" s="195">
        <v>1</v>
      </c>
      <c r="M33" s="195"/>
      <c r="N33" s="195">
        <v>2</v>
      </c>
      <c r="O33" s="195"/>
      <c r="P33" s="196">
        <f t="shared" si="0"/>
        <v>14</v>
      </c>
      <c r="Q33" s="558">
        <v>741.29</v>
      </c>
      <c r="R33" s="558">
        <f t="shared" si="1"/>
        <v>10378.06</v>
      </c>
    </row>
    <row r="34" spans="1:18" ht="56.25" x14ac:dyDescent="0.25">
      <c r="A34" s="195">
        <v>27</v>
      </c>
      <c r="B34" s="278">
        <v>14001774</v>
      </c>
      <c r="C34" s="279" t="s">
        <v>2915</v>
      </c>
      <c r="D34" s="280" t="s">
        <v>20</v>
      </c>
      <c r="E34" s="195"/>
      <c r="F34" s="195"/>
      <c r="G34" s="195"/>
      <c r="H34" s="195">
        <v>8</v>
      </c>
      <c r="I34" s="195"/>
      <c r="J34" s="195">
        <v>15</v>
      </c>
      <c r="K34" s="195">
        <v>10</v>
      </c>
      <c r="L34" s="195"/>
      <c r="M34" s="195"/>
      <c r="N34" s="195"/>
      <c r="O34" s="195"/>
      <c r="P34" s="196">
        <f t="shared" si="0"/>
        <v>18</v>
      </c>
      <c r="Q34" s="558">
        <v>1395.45</v>
      </c>
      <c r="R34" s="558">
        <f t="shared" si="1"/>
        <v>25118.100000000002</v>
      </c>
    </row>
    <row r="35" spans="1:18" ht="90" x14ac:dyDescent="0.25">
      <c r="A35" s="195">
        <v>28</v>
      </c>
      <c r="B35" s="278">
        <v>220001500</v>
      </c>
      <c r="C35" s="279" t="s">
        <v>2916</v>
      </c>
      <c r="D35" s="280" t="s">
        <v>20</v>
      </c>
      <c r="E35" s="195">
        <v>2</v>
      </c>
      <c r="F35" s="195">
        <v>2</v>
      </c>
      <c r="G35" s="195">
        <v>1</v>
      </c>
      <c r="H35" s="195">
        <v>5</v>
      </c>
      <c r="I35" s="195">
        <v>1</v>
      </c>
      <c r="J35" s="195">
        <v>15</v>
      </c>
      <c r="K35" s="195">
        <v>10</v>
      </c>
      <c r="L35" s="195"/>
      <c r="M35" s="195"/>
      <c r="N35" s="195">
        <v>1</v>
      </c>
      <c r="O35" s="195"/>
      <c r="P35" s="196">
        <f t="shared" si="0"/>
        <v>20</v>
      </c>
      <c r="Q35" s="558">
        <v>554.27</v>
      </c>
      <c r="R35" s="558">
        <f t="shared" si="1"/>
        <v>11085.4</v>
      </c>
    </row>
    <row r="36" spans="1:18" ht="45" x14ac:dyDescent="0.25">
      <c r="A36" s="195">
        <v>29</v>
      </c>
      <c r="B36" s="278">
        <v>220001423</v>
      </c>
      <c r="C36" s="279" t="s">
        <v>2917</v>
      </c>
      <c r="D36" s="280" t="s">
        <v>20</v>
      </c>
      <c r="E36" s="195"/>
      <c r="F36" s="195"/>
      <c r="G36" s="195"/>
      <c r="H36" s="195">
        <v>5</v>
      </c>
      <c r="I36" s="195"/>
      <c r="J36" s="195">
        <v>0</v>
      </c>
      <c r="K36" s="195">
        <v>5</v>
      </c>
      <c r="L36" s="195"/>
      <c r="M36" s="195"/>
      <c r="N36" s="195"/>
      <c r="O36" s="195"/>
      <c r="P36" s="196">
        <f t="shared" si="0"/>
        <v>10</v>
      </c>
      <c r="Q36" s="558">
        <v>3500</v>
      </c>
      <c r="R36" s="558">
        <f t="shared" si="1"/>
        <v>35000</v>
      </c>
    </row>
    <row r="37" spans="1:18" ht="78.75" x14ac:dyDescent="0.25">
      <c r="A37" s="195">
        <v>30</v>
      </c>
      <c r="B37" s="278">
        <v>213001992</v>
      </c>
      <c r="C37" s="279" t="s">
        <v>2918</v>
      </c>
      <c r="D37" s="280" t="s">
        <v>20</v>
      </c>
      <c r="E37" s="195"/>
      <c r="F37" s="195"/>
      <c r="G37" s="195"/>
      <c r="H37" s="195">
        <v>1</v>
      </c>
      <c r="I37" s="195"/>
      <c r="J37" s="195">
        <v>0</v>
      </c>
      <c r="K37" s="195">
        <v>5</v>
      </c>
      <c r="L37" s="195"/>
      <c r="M37" s="195"/>
      <c r="N37" s="195"/>
      <c r="O37" s="195"/>
      <c r="P37" s="196">
        <f t="shared" si="0"/>
        <v>6</v>
      </c>
      <c r="Q37" s="558">
        <v>3955.66</v>
      </c>
      <c r="R37" s="558">
        <f t="shared" si="1"/>
        <v>23733.96</v>
      </c>
    </row>
    <row r="38" spans="1:18" ht="157.5" x14ac:dyDescent="0.25">
      <c r="A38" s="195">
        <v>31</v>
      </c>
      <c r="B38" s="278">
        <v>197001433</v>
      </c>
      <c r="C38" s="279" t="s">
        <v>2919</v>
      </c>
      <c r="D38" s="280" t="s">
        <v>20</v>
      </c>
      <c r="E38" s="195">
        <v>2</v>
      </c>
      <c r="F38" s="195">
        <v>2</v>
      </c>
      <c r="G38" s="195"/>
      <c r="H38" s="195"/>
      <c r="I38" s="195"/>
      <c r="J38" s="195">
        <v>15</v>
      </c>
      <c r="K38" s="195">
        <v>10</v>
      </c>
      <c r="L38" s="195"/>
      <c r="M38" s="195"/>
      <c r="N38" s="195"/>
      <c r="O38" s="195"/>
      <c r="P38" s="196">
        <f t="shared" si="0"/>
        <v>12</v>
      </c>
      <c r="Q38" s="558">
        <v>4187.0600000000004</v>
      </c>
      <c r="R38" s="558">
        <f t="shared" si="1"/>
        <v>50244.72</v>
      </c>
    </row>
    <row r="39" spans="1:18" ht="157.5" x14ac:dyDescent="0.25">
      <c r="A39" s="195">
        <v>32</v>
      </c>
      <c r="B39" s="278">
        <v>215001058</v>
      </c>
      <c r="C39" s="279" t="s">
        <v>2225</v>
      </c>
      <c r="D39" s="280" t="s">
        <v>20</v>
      </c>
      <c r="E39" s="195">
        <v>1</v>
      </c>
      <c r="F39" s="195">
        <v>1</v>
      </c>
      <c r="G39" s="195"/>
      <c r="H39" s="195">
        <v>1</v>
      </c>
      <c r="I39" s="195"/>
      <c r="J39" s="195">
        <v>10</v>
      </c>
      <c r="K39" s="195">
        <v>1</v>
      </c>
      <c r="L39" s="195"/>
      <c r="M39" s="195"/>
      <c r="N39" s="195"/>
      <c r="O39" s="195"/>
      <c r="P39" s="196">
        <f t="shared" si="0"/>
        <v>3</v>
      </c>
      <c r="Q39" s="558">
        <v>6662.51</v>
      </c>
      <c r="R39" s="558">
        <f t="shared" si="1"/>
        <v>19987.53</v>
      </c>
    </row>
    <row r="40" spans="1:18" ht="123.75" x14ac:dyDescent="0.25">
      <c r="A40" s="195">
        <v>33</v>
      </c>
      <c r="B40" s="278">
        <v>220001622</v>
      </c>
      <c r="C40" s="281" t="s">
        <v>2224</v>
      </c>
      <c r="D40" s="280" t="s">
        <v>20</v>
      </c>
      <c r="E40" s="195">
        <v>2</v>
      </c>
      <c r="F40" s="195">
        <v>2</v>
      </c>
      <c r="G40" s="195"/>
      <c r="H40" s="195">
        <v>6</v>
      </c>
      <c r="I40" s="195">
        <v>1</v>
      </c>
      <c r="J40" s="195">
        <v>10</v>
      </c>
      <c r="K40" s="195">
        <v>10</v>
      </c>
      <c r="L40" s="195">
        <v>1</v>
      </c>
      <c r="M40" s="195"/>
      <c r="N40" s="195">
        <v>1</v>
      </c>
      <c r="O40" s="195"/>
      <c r="P40" s="196">
        <f t="shared" si="0"/>
        <v>21</v>
      </c>
      <c r="Q40" s="558">
        <v>3931.24</v>
      </c>
      <c r="R40" s="558">
        <f t="shared" si="1"/>
        <v>82556.039999999994</v>
      </c>
    </row>
    <row r="41" spans="1:18" ht="45" x14ac:dyDescent="0.25">
      <c r="A41" s="195">
        <v>34</v>
      </c>
      <c r="B41" s="278">
        <v>220001659</v>
      </c>
      <c r="C41" s="279" t="s">
        <v>1531</v>
      </c>
      <c r="D41" s="280" t="s">
        <v>20</v>
      </c>
      <c r="E41" s="195">
        <v>5</v>
      </c>
      <c r="F41" s="195">
        <v>5</v>
      </c>
      <c r="G41" s="195"/>
      <c r="H41" s="195">
        <v>2</v>
      </c>
      <c r="I41" s="195">
        <v>1</v>
      </c>
      <c r="J41" s="195">
        <v>0</v>
      </c>
      <c r="K41" s="195">
        <v>10</v>
      </c>
      <c r="L41" s="195"/>
      <c r="M41" s="195"/>
      <c r="N41" s="195">
        <v>1</v>
      </c>
      <c r="O41" s="195">
        <v>1</v>
      </c>
      <c r="P41" s="196">
        <f t="shared" si="0"/>
        <v>20</v>
      </c>
      <c r="Q41" s="558">
        <v>3494.67</v>
      </c>
      <c r="R41" s="558">
        <f t="shared" si="1"/>
        <v>69893.399999999994</v>
      </c>
    </row>
    <row r="42" spans="1:18" ht="146.25" x14ac:dyDescent="0.25">
      <c r="A42" s="195">
        <v>35</v>
      </c>
      <c r="B42" s="278">
        <v>220001425</v>
      </c>
      <c r="C42" s="279" t="s">
        <v>2920</v>
      </c>
      <c r="D42" s="280" t="s">
        <v>20</v>
      </c>
      <c r="E42" s="195">
        <v>10</v>
      </c>
      <c r="F42" s="195">
        <v>10</v>
      </c>
      <c r="G42" s="195"/>
      <c r="H42" s="195">
        <v>5</v>
      </c>
      <c r="I42" s="195">
        <v>1</v>
      </c>
      <c r="J42" s="195">
        <v>15</v>
      </c>
      <c r="K42" s="195">
        <v>0</v>
      </c>
      <c r="L42" s="195"/>
      <c r="M42" s="195"/>
      <c r="N42" s="195">
        <v>2</v>
      </c>
      <c r="O42" s="195">
        <v>1</v>
      </c>
      <c r="P42" s="196">
        <f t="shared" si="0"/>
        <v>19</v>
      </c>
      <c r="Q42" s="558">
        <v>267.33</v>
      </c>
      <c r="R42" s="558">
        <f t="shared" si="1"/>
        <v>5079.2699999999995</v>
      </c>
    </row>
    <row r="43" spans="1:18" ht="202.5" x14ac:dyDescent="0.25">
      <c r="A43" s="195">
        <v>36</v>
      </c>
      <c r="B43" s="278">
        <v>197001210</v>
      </c>
      <c r="C43" s="281" t="s">
        <v>1532</v>
      </c>
      <c r="D43" s="280" t="s">
        <v>20</v>
      </c>
      <c r="E43" s="195">
        <v>2</v>
      </c>
      <c r="F43" s="195">
        <v>2</v>
      </c>
      <c r="G43" s="195"/>
      <c r="H43" s="195">
        <v>2</v>
      </c>
      <c r="I43" s="195">
        <v>1</v>
      </c>
      <c r="J43" s="195">
        <v>0</v>
      </c>
      <c r="K43" s="195">
        <v>10</v>
      </c>
      <c r="L43" s="195"/>
      <c r="M43" s="195"/>
      <c r="N43" s="195">
        <v>1</v>
      </c>
      <c r="O43" s="195"/>
      <c r="P43" s="196">
        <f t="shared" si="0"/>
        <v>16</v>
      </c>
      <c r="Q43" s="558">
        <v>1985.41</v>
      </c>
      <c r="R43" s="558">
        <f t="shared" si="1"/>
        <v>31766.560000000001</v>
      </c>
    </row>
    <row r="44" spans="1:18" ht="202.5" x14ac:dyDescent="0.25">
      <c r="A44" s="195">
        <v>37</v>
      </c>
      <c r="B44" s="278">
        <v>197001484</v>
      </c>
      <c r="C44" s="279" t="s">
        <v>1533</v>
      </c>
      <c r="D44" s="280" t="s">
        <v>20</v>
      </c>
      <c r="E44" s="195">
        <v>2</v>
      </c>
      <c r="F44" s="195">
        <v>2</v>
      </c>
      <c r="G44" s="195">
        <v>2</v>
      </c>
      <c r="H44" s="195"/>
      <c r="I44" s="195">
        <v>1</v>
      </c>
      <c r="J44" s="195">
        <v>15</v>
      </c>
      <c r="K44" s="195">
        <v>0</v>
      </c>
      <c r="L44" s="195"/>
      <c r="M44" s="195"/>
      <c r="N44" s="195"/>
      <c r="O44" s="195"/>
      <c r="P44" s="196">
        <f t="shared" si="0"/>
        <v>5</v>
      </c>
      <c r="Q44" s="558">
        <v>1920.77</v>
      </c>
      <c r="R44" s="558">
        <f t="shared" si="1"/>
        <v>9603.85</v>
      </c>
    </row>
    <row r="45" spans="1:18" ht="101.25" x14ac:dyDescent="0.25">
      <c r="A45" s="195">
        <v>38</v>
      </c>
      <c r="B45" s="278">
        <v>197001214</v>
      </c>
      <c r="C45" s="279" t="s">
        <v>2921</v>
      </c>
      <c r="D45" s="280" t="s">
        <v>20</v>
      </c>
      <c r="E45" s="195">
        <v>10</v>
      </c>
      <c r="F45" s="195">
        <v>10</v>
      </c>
      <c r="G45" s="195">
        <v>5</v>
      </c>
      <c r="H45" s="195">
        <v>4</v>
      </c>
      <c r="I45" s="195">
        <v>5</v>
      </c>
      <c r="J45" s="195">
        <v>15</v>
      </c>
      <c r="K45" s="195">
        <v>300</v>
      </c>
      <c r="L45" s="195">
        <v>15</v>
      </c>
      <c r="M45" s="195"/>
      <c r="N45" s="195">
        <v>5</v>
      </c>
      <c r="O45" s="195"/>
      <c r="P45" s="196">
        <f t="shared" si="0"/>
        <v>344</v>
      </c>
      <c r="Q45" s="558">
        <v>425.48</v>
      </c>
      <c r="R45" s="558">
        <f t="shared" si="1"/>
        <v>146365.12</v>
      </c>
    </row>
    <row r="46" spans="1:18" x14ac:dyDescent="0.25">
      <c r="A46" s="809" t="s">
        <v>2885</v>
      </c>
      <c r="B46" s="810"/>
      <c r="C46" s="810"/>
      <c r="D46" s="811"/>
      <c r="E46" s="559"/>
      <c r="F46" s="559"/>
      <c r="G46" s="559"/>
      <c r="H46" s="559"/>
      <c r="I46" s="559"/>
      <c r="J46" s="559"/>
      <c r="K46" s="559"/>
      <c r="L46" s="559"/>
      <c r="M46" s="559"/>
      <c r="N46" s="559"/>
      <c r="O46" s="559"/>
      <c r="P46" s="559"/>
      <c r="Q46" s="560"/>
      <c r="R46" s="560">
        <f>SUM(R8:R45)</f>
        <v>1531129.4699999997</v>
      </c>
    </row>
  </sheetData>
  <sortState ref="A6:J45">
    <sortCondition ref="C8"/>
  </sortState>
  <mergeCells count="5">
    <mergeCell ref="A46:D46"/>
    <mergeCell ref="A6:R6"/>
    <mergeCell ref="A2:K2"/>
    <mergeCell ref="A3:K3"/>
    <mergeCell ref="A4:K4"/>
  </mergeCells>
  <pageMargins left="0.51181102362204722" right="0.51181102362204722" top="0.19685039370078741" bottom="0.19685039370078741" header="0.31496062992125984" footer="0.31496062992125984"/>
  <pageSetup paperSize="9" scale="8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3"/>
  <sheetViews>
    <sheetView topLeftCell="A25" workbookViewId="0">
      <selection activeCell="F32" sqref="F32"/>
    </sheetView>
  </sheetViews>
  <sheetFormatPr defaultRowHeight="15" x14ac:dyDescent="0.25"/>
  <cols>
    <col min="1" max="1" width="4.5703125" bestFit="1" customWidth="1"/>
    <col min="2" max="2" width="9.5703125" style="22" bestFit="1" customWidth="1"/>
    <col min="3" max="3" width="48" style="7" customWidth="1"/>
    <col min="4" max="4" width="4.85546875" bestFit="1" customWidth="1"/>
    <col min="6" max="6" width="9.140625" style="128"/>
    <col min="7" max="8" width="6.140625" bestFit="1" customWidth="1"/>
    <col min="9" max="9" width="4.7109375" bestFit="1" customWidth="1"/>
    <col min="11" max="11" width="5" bestFit="1" customWidth="1"/>
    <col min="12" max="12" width="9.140625" style="128"/>
    <col min="13" max="13" width="5.85546875" bestFit="1" customWidth="1"/>
    <col min="14" max="14" width="9.140625" style="24"/>
    <col min="15" max="15" width="11.28515625" style="24" bestFit="1" customWidth="1"/>
  </cols>
  <sheetData>
    <row r="1" spans="1:15" x14ac:dyDescent="0.25">
      <c r="A1" s="3"/>
      <c r="B1" s="164"/>
    </row>
    <row r="2" spans="1:15" ht="18.75" x14ac:dyDescent="0.25">
      <c r="A2" s="3"/>
      <c r="B2" s="164"/>
      <c r="C2" s="757" t="s">
        <v>0</v>
      </c>
      <c r="D2" s="757"/>
      <c r="E2" s="757"/>
      <c r="F2" s="757"/>
      <c r="G2" s="757"/>
      <c r="H2" s="757"/>
      <c r="I2" s="757"/>
      <c r="J2" s="757"/>
    </row>
    <row r="3" spans="1:15" ht="18.75" x14ac:dyDescent="0.25">
      <c r="A3" s="819"/>
      <c r="B3" s="165"/>
      <c r="C3" s="757" t="s">
        <v>1</v>
      </c>
      <c r="D3" s="757"/>
      <c r="E3" s="757"/>
      <c r="F3" s="757"/>
      <c r="G3" s="757"/>
      <c r="H3" s="757"/>
      <c r="I3" s="757"/>
      <c r="J3" s="757"/>
    </row>
    <row r="4" spans="1:15" ht="19.5" thickBot="1" x14ac:dyDescent="0.3">
      <c r="A4" s="819"/>
      <c r="B4" s="165"/>
      <c r="C4" s="772" t="s">
        <v>2</v>
      </c>
      <c r="D4" s="772"/>
      <c r="E4" s="772"/>
      <c r="F4" s="772"/>
      <c r="G4" s="772"/>
      <c r="H4" s="772"/>
      <c r="I4" s="772"/>
      <c r="J4" s="772"/>
    </row>
    <row r="5" spans="1:15" ht="30" x14ac:dyDescent="0.25">
      <c r="A5" s="817" t="s">
        <v>78</v>
      </c>
      <c r="B5" s="818"/>
      <c r="C5" s="818"/>
      <c r="D5" s="818"/>
      <c r="E5" s="818"/>
      <c r="F5" s="818"/>
      <c r="G5" s="818"/>
      <c r="H5" s="818"/>
      <c r="I5" s="818"/>
      <c r="J5" s="818"/>
      <c r="K5" s="818"/>
      <c r="L5" s="818"/>
      <c r="M5" s="818"/>
      <c r="N5" s="818"/>
      <c r="O5" s="818"/>
    </row>
    <row r="6" spans="1:15" x14ac:dyDescent="0.25">
      <c r="A6" s="282" t="s">
        <v>13</v>
      </c>
      <c r="B6" s="283" t="s">
        <v>2613</v>
      </c>
      <c r="C6" s="282" t="s">
        <v>15</v>
      </c>
      <c r="D6" s="270" t="s">
        <v>7</v>
      </c>
      <c r="E6" s="270" t="s">
        <v>2753</v>
      </c>
      <c r="F6" s="270"/>
      <c r="G6" s="270" t="s">
        <v>2862</v>
      </c>
      <c r="H6" s="270" t="s">
        <v>2769</v>
      </c>
      <c r="I6" s="270" t="s">
        <v>2772</v>
      </c>
      <c r="J6" s="270" t="s">
        <v>2775</v>
      </c>
      <c r="K6" s="270" t="s">
        <v>2776</v>
      </c>
      <c r="L6" s="270" t="s">
        <v>2779</v>
      </c>
      <c r="M6" s="284" t="s">
        <v>1462</v>
      </c>
      <c r="N6" s="285" t="s">
        <v>1117</v>
      </c>
      <c r="O6" s="285" t="s">
        <v>1071</v>
      </c>
    </row>
    <row r="7" spans="1:15" ht="72" x14ac:dyDescent="0.25">
      <c r="A7" s="286">
        <v>1</v>
      </c>
      <c r="B7" s="287">
        <v>17001393</v>
      </c>
      <c r="C7" s="271" t="s">
        <v>2227</v>
      </c>
      <c r="D7" s="58" t="s">
        <v>6</v>
      </c>
      <c r="E7" s="78"/>
      <c r="F7" s="78"/>
      <c r="G7" s="78"/>
      <c r="H7" s="78"/>
      <c r="I7" s="78">
        <v>10</v>
      </c>
      <c r="J7" s="78"/>
      <c r="K7" s="249"/>
      <c r="L7" s="78"/>
      <c r="M7" s="249">
        <f>E7+G7+H7+I7+J7+K7+L7</f>
        <v>10</v>
      </c>
      <c r="N7" s="561">
        <v>22</v>
      </c>
      <c r="O7" s="561">
        <f>N7*M7</f>
        <v>220</v>
      </c>
    </row>
    <row r="8" spans="1:15" ht="60" x14ac:dyDescent="0.25">
      <c r="A8" s="286">
        <v>2</v>
      </c>
      <c r="B8" s="287">
        <v>16001352</v>
      </c>
      <c r="C8" s="271" t="s">
        <v>2922</v>
      </c>
      <c r="D8" s="58" t="s">
        <v>52</v>
      </c>
      <c r="E8" s="78">
        <v>1</v>
      </c>
      <c r="F8" s="78">
        <v>1</v>
      </c>
      <c r="G8" s="78"/>
      <c r="H8" s="78"/>
      <c r="I8" s="78">
        <v>60</v>
      </c>
      <c r="J8" s="78"/>
      <c r="K8" s="249"/>
      <c r="L8" s="78">
        <v>10</v>
      </c>
      <c r="M8" s="249">
        <f t="shared" ref="M8:M32" si="0">E8+G8+H8+I8+J8+K8+L8</f>
        <v>71</v>
      </c>
      <c r="N8" s="561">
        <v>24</v>
      </c>
      <c r="O8" s="561">
        <f t="shared" ref="O8:O32" si="1">N8*M8</f>
        <v>1704</v>
      </c>
    </row>
    <row r="9" spans="1:15" ht="60" x14ac:dyDescent="0.25">
      <c r="A9" s="286">
        <v>3</v>
      </c>
      <c r="B9" s="287">
        <v>16002038</v>
      </c>
      <c r="C9" s="271" t="s">
        <v>2923</v>
      </c>
      <c r="D9" s="58" t="s">
        <v>52</v>
      </c>
      <c r="E9" s="78">
        <v>1</v>
      </c>
      <c r="F9" s="78">
        <v>1</v>
      </c>
      <c r="G9" s="78"/>
      <c r="H9" s="78">
        <v>25</v>
      </c>
      <c r="I9" s="78">
        <v>60</v>
      </c>
      <c r="J9" s="78">
        <v>1</v>
      </c>
      <c r="K9" s="249"/>
      <c r="L9" s="78">
        <v>10</v>
      </c>
      <c r="M9" s="249">
        <f t="shared" si="0"/>
        <v>97</v>
      </c>
      <c r="N9" s="561">
        <v>24</v>
      </c>
      <c r="O9" s="561">
        <f t="shared" si="1"/>
        <v>2328</v>
      </c>
    </row>
    <row r="10" spans="1:15" ht="60" x14ac:dyDescent="0.25">
      <c r="A10" s="286">
        <v>4</v>
      </c>
      <c r="B10" s="287">
        <v>16002039</v>
      </c>
      <c r="C10" s="271" t="s">
        <v>2922</v>
      </c>
      <c r="D10" s="58" t="s">
        <v>52</v>
      </c>
      <c r="E10" s="78">
        <v>1</v>
      </c>
      <c r="F10" s="78">
        <v>1</v>
      </c>
      <c r="G10" s="78"/>
      <c r="H10" s="78"/>
      <c r="I10" s="78">
        <v>60</v>
      </c>
      <c r="J10" s="78"/>
      <c r="K10" s="249"/>
      <c r="L10" s="78">
        <v>10</v>
      </c>
      <c r="M10" s="249">
        <f t="shared" si="0"/>
        <v>71</v>
      </c>
      <c r="N10" s="561">
        <v>37.4</v>
      </c>
      <c r="O10" s="561">
        <f t="shared" si="1"/>
        <v>2655.4</v>
      </c>
    </row>
    <row r="11" spans="1:15" ht="60" x14ac:dyDescent="0.25">
      <c r="A11" s="286">
        <v>5</v>
      </c>
      <c r="B11" s="287">
        <v>16002040</v>
      </c>
      <c r="C11" s="271" t="s">
        <v>2924</v>
      </c>
      <c r="D11" s="58" t="s">
        <v>52</v>
      </c>
      <c r="E11" s="78"/>
      <c r="F11" s="78"/>
      <c r="G11" s="78"/>
      <c r="H11" s="78">
        <v>30</v>
      </c>
      <c r="I11" s="78">
        <v>100</v>
      </c>
      <c r="J11" s="78">
        <v>2</v>
      </c>
      <c r="K11" s="249"/>
      <c r="L11" s="78"/>
      <c r="M11" s="249">
        <f t="shared" si="0"/>
        <v>132</v>
      </c>
      <c r="N11" s="561">
        <v>46.41</v>
      </c>
      <c r="O11" s="561">
        <f t="shared" si="1"/>
        <v>6126.12</v>
      </c>
    </row>
    <row r="12" spans="1:15" ht="60" x14ac:dyDescent="0.25">
      <c r="A12" s="286">
        <v>6</v>
      </c>
      <c r="B12" s="287">
        <v>16002041</v>
      </c>
      <c r="C12" s="271" t="s">
        <v>2925</v>
      </c>
      <c r="D12" s="58" t="s">
        <v>52</v>
      </c>
      <c r="E12" s="78"/>
      <c r="F12" s="78"/>
      <c r="G12" s="78"/>
      <c r="H12" s="78">
        <v>20</v>
      </c>
      <c r="I12" s="78">
        <v>120</v>
      </c>
      <c r="J12" s="78">
        <v>2</v>
      </c>
      <c r="K12" s="249"/>
      <c r="L12" s="78">
        <v>10</v>
      </c>
      <c r="M12" s="249">
        <f t="shared" si="0"/>
        <v>152</v>
      </c>
      <c r="N12" s="561">
        <v>38.99</v>
      </c>
      <c r="O12" s="561">
        <f t="shared" si="1"/>
        <v>5926.4800000000005</v>
      </c>
    </row>
    <row r="13" spans="1:15" ht="60" x14ac:dyDescent="0.25">
      <c r="A13" s="286">
        <v>7</v>
      </c>
      <c r="B13" s="287">
        <v>16002035</v>
      </c>
      <c r="C13" s="271" t="s">
        <v>2926</v>
      </c>
      <c r="D13" s="58" t="s">
        <v>52</v>
      </c>
      <c r="E13" s="78">
        <v>5</v>
      </c>
      <c r="F13" s="78">
        <v>5</v>
      </c>
      <c r="G13" s="78"/>
      <c r="H13" s="78">
        <v>30</v>
      </c>
      <c r="I13" s="78">
        <v>120</v>
      </c>
      <c r="J13" s="78">
        <v>3</v>
      </c>
      <c r="K13" s="249"/>
      <c r="L13" s="78">
        <v>10</v>
      </c>
      <c r="M13" s="249">
        <f t="shared" si="0"/>
        <v>168</v>
      </c>
      <c r="N13" s="561">
        <v>37.11</v>
      </c>
      <c r="O13" s="561">
        <f t="shared" si="1"/>
        <v>6234.48</v>
      </c>
    </row>
    <row r="14" spans="1:15" ht="60" x14ac:dyDescent="0.25">
      <c r="A14" s="286">
        <v>8</v>
      </c>
      <c r="B14" s="287">
        <v>16002036</v>
      </c>
      <c r="C14" s="271" t="s">
        <v>2927</v>
      </c>
      <c r="D14" s="58" t="s">
        <v>52</v>
      </c>
      <c r="E14" s="78">
        <v>5</v>
      </c>
      <c r="F14" s="78">
        <v>5</v>
      </c>
      <c r="G14" s="78"/>
      <c r="H14" s="78">
        <v>30</v>
      </c>
      <c r="I14" s="78">
        <v>120</v>
      </c>
      <c r="J14" s="78">
        <v>2</v>
      </c>
      <c r="K14" s="249"/>
      <c r="L14" s="78"/>
      <c r="M14" s="249">
        <f t="shared" si="0"/>
        <v>157</v>
      </c>
      <c r="N14" s="561">
        <v>32.75</v>
      </c>
      <c r="O14" s="561">
        <f t="shared" si="1"/>
        <v>5141.75</v>
      </c>
    </row>
    <row r="15" spans="1:15" ht="60" x14ac:dyDescent="0.25">
      <c r="A15" s="286">
        <v>9</v>
      </c>
      <c r="B15" s="287">
        <v>16002037</v>
      </c>
      <c r="C15" s="271" t="s">
        <v>2928</v>
      </c>
      <c r="D15" s="58" t="s">
        <v>52</v>
      </c>
      <c r="E15" s="78">
        <v>10</v>
      </c>
      <c r="F15" s="78">
        <v>10</v>
      </c>
      <c r="G15" s="78"/>
      <c r="H15" s="78">
        <v>30</v>
      </c>
      <c r="I15" s="78">
        <v>120</v>
      </c>
      <c r="J15" s="78">
        <v>2</v>
      </c>
      <c r="K15" s="249"/>
      <c r="L15" s="78">
        <v>10</v>
      </c>
      <c r="M15" s="249">
        <f t="shared" si="0"/>
        <v>172</v>
      </c>
      <c r="N15" s="561">
        <v>32.83</v>
      </c>
      <c r="O15" s="561">
        <f t="shared" si="1"/>
        <v>5646.7599999999993</v>
      </c>
    </row>
    <row r="16" spans="1:15" ht="60" x14ac:dyDescent="0.25">
      <c r="A16" s="286">
        <v>10</v>
      </c>
      <c r="B16" s="287">
        <v>16002720</v>
      </c>
      <c r="C16" s="271" t="s">
        <v>2929</v>
      </c>
      <c r="D16" s="58" t="s">
        <v>20</v>
      </c>
      <c r="E16" s="78">
        <v>5</v>
      </c>
      <c r="F16" s="78">
        <v>5</v>
      </c>
      <c r="G16" s="78"/>
      <c r="H16" s="78">
        <v>30</v>
      </c>
      <c r="I16" s="78">
        <v>120</v>
      </c>
      <c r="J16" s="78">
        <v>2</v>
      </c>
      <c r="K16" s="249"/>
      <c r="L16" s="78">
        <v>10</v>
      </c>
      <c r="M16" s="249">
        <f t="shared" si="0"/>
        <v>167</v>
      </c>
      <c r="N16" s="561">
        <v>53.1</v>
      </c>
      <c r="O16" s="561">
        <f t="shared" si="1"/>
        <v>8867.7000000000007</v>
      </c>
    </row>
    <row r="17" spans="1:15" ht="60" x14ac:dyDescent="0.25">
      <c r="A17" s="286">
        <v>11</v>
      </c>
      <c r="B17" s="287">
        <v>16002201</v>
      </c>
      <c r="C17" s="271" t="s">
        <v>2930</v>
      </c>
      <c r="D17" s="58" t="s">
        <v>52</v>
      </c>
      <c r="E17" s="78">
        <v>5</v>
      </c>
      <c r="F17" s="78">
        <v>5</v>
      </c>
      <c r="G17" s="78"/>
      <c r="H17" s="78">
        <v>30</v>
      </c>
      <c r="I17" s="78">
        <v>60</v>
      </c>
      <c r="J17" s="78">
        <v>2</v>
      </c>
      <c r="K17" s="249"/>
      <c r="L17" s="78">
        <v>10</v>
      </c>
      <c r="M17" s="249">
        <f t="shared" si="0"/>
        <v>107</v>
      </c>
      <c r="N17" s="561">
        <v>35</v>
      </c>
      <c r="O17" s="561">
        <f t="shared" si="1"/>
        <v>3745</v>
      </c>
    </row>
    <row r="18" spans="1:15" ht="132" x14ac:dyDescent="0.25">
      <c r="A18" s="286">
        <v>12</v>
      </c>
      <c r="B18" s="287">
        <v>18001644</v>
      </c>
      <c r="C18" s="271" t="s">
        <v>2228</v>
      </c>
      <c r="D18" s="58" t="s">
        <v>52</v>
      </c>
      <c r="E18" s="78">
        <v>20</v>
      </c>
      <c r="F18" s="78">
        <v>20</v>
      </c>
      <c r="G18" s="78"/>
      <c r="H18" s="78">
        <v>30</v>
      </c>
      <c r="I18" s="78">
        <v>100</v>
      </c>
      <c r="J18" s="78">
        <v>10</v>
      </c>
      <c r="K18" s="249"/>
      <c r="L18" s="78"/>
      <c r="M18" s="249">
        <f t="shared" si="0"/>
        <v>160</v>
      </c>
      <c r="N18" s="561">
        <v>35</v>
      </c>
      <c r="O18" s="561">
        <f t="shared" si="1"/>
        <v>5600</v>
      </c>
    </row>
    <row r="19" spans="1:15" ht="60" x14ac:dyDescent="0.25">
      <c r="A19" s="286">
        <v>13</v>
      </c>
      <c r="B19" s="287">
        <v>51001581</v>
      </c>
      <c r="C19" s="271" t="s">
        <v>2229</v>
      </c>
      <c r="D19" s="58" t="s">
        <v>6</v>
      </c>
      <c r="E19" s="78">
        <v>10</v>
      </c>
      <c r="F19" s="78">
        <v>10</v>
      </c>
      <c r="G19" s="78">
        <v>100</v>
      </c>
      <c r="H19" s="78">
        <v>250</v>
      </c>
      <c r="I19" s="78">
        <v>60</v>
      </c>
      <c r="J19" s="78">
        <v>30</v>
      </c>
      <c r="K19" s="249"/>
      <c r="L19" s="78"/>
      <c r="M19" s="249">
        <f t="shared" si="0"/>
        <v>450</v>
      </c>
      <c r="N19" s="561">
        <v>13</v>
      </c>
      <c r="O19" s="561">
        <f t="shared" si="1"/>
        <v>5850</v>
      </c>
    </row>
    <row r="20" spans="1:15" ht="108" x14ac:dyDescent="0.25">
      <c r="A20" s="286">
        <v>14</v>
      </c>
      <c r="B20" s="287">
        <v>21001021</v>
      </c>
      <c r="C20" s="271" t="s">
        <v>2230</v>
      </c>
      <c r="D20" s="58" t="s">
        <v>6</v>
      </c>
      <c r="E20" s="78"/>
      <c r="F20" s="78"/>
      <c r="G20" s="78"/>
      <c r="H20" s="78"/>
      <c r="I20" s="78"/>
      <c r="J20" s="78">
        <v>10</v>
      </c>
      <c r="K20" s="249"/>
      <c r="L20" s="78"/>
      <c r="M20" s="249">
        <f t="shared" si="0"/>
        <v>10</v>
      </c>
      <c r="N20" s="561">
        <v>13.1</v>
      </c>
      <c r="O20" s="561">
        <f t="shared" si="1"/>
        <v>131</v>
      </c>
    </row>
    <row r="21" spans="1:15" ht="84" x14ac:dyDescent="0.25">
      <c r="A21" s="286">
        <v>15</v>
      </c>
      <c r="B21" s="287">
        <v>51002158</v>
      </c>
      <c r="C21" s="271" t="s">
        <v>2231</v>
      </c>
      <c r="D21" s="58" t="s">
        <v>6</v>
      </c>
      <c r="E21" s="78"/>
      <c r="F21" s="78"/>
      <c r="G21" s="78">
        <v>3</v>
      </c>
      <c r="H21" s="78"/>
      <c r="I21" s="78">
        <v>10</v>
      </c>
      <c r="J21" s="78">
        <v>10</v>
      </c>
      <c r="K21" s="249"/>
      <c r="L21" s="78"/>
      <c r="M21" s="249">
        <f t="shared" si="0"/>
        <v>23</v>
      </c>
      <c r="N21" s="561">
        <v>44</v>
      </c>
      <c r="O21" s="561">
        <f t="shared" si="1"/>
        <v>1012</v>
      </c>
    </row>
    <row r="22" spans="1:15" ht="84" x14ac:dyDescent="0.25">
      <c r="A22" s="286">
        <v>16</v>
      </c>
      <c r="B22" s="287">
        <v>16002205</v>
      </c>
      <c r="C22" s="271" t="s">
        <v>2232</v>
      </c>
      <c r="D22" s="58" t="s">
        <v>6</v>
      </c>
      <c r="E22" s="78">
        <v>20</v>
      </c>
      <c r="F22" s="78">
        <v>20</v>
      </c>
      <c r="G22" s="78"/>
      <c r="H22" s="78"/>
      <c r="I22" s="78">
        <v>120</v>
      </c>
      <c r="J22" s="78">
        <v>50</v>
      </c>
      <c r="K22" s="249"/>
      <c r="L22" s="78"/>
      <c r="M22" s="249">
        <f t="shared" si="0"/>
        <v>190</v>
      </c>
      <c r="N22" s="561">
        <v>139.9</v>
      </c>
      <c r="O22" s="561">
        <f t="shared" si="1"/>
        <v>26581</v>
      </c>
    </row>
    <row r="23" spans="1:15" ht="60" x14ac:dyDescent="0.25">
      <c r="A23" s="286">
        <v>17</v>
      </c>
      <c r="B23" s="287">
        <v>16001053</v>
      </c>
      <c r="C23" s="271" t="s">
        <v>2233</v>
      </c>
      <c r="D23" s="58" t="s">
        <v>6</v>
      </c>
      <c r="E23" s="78">
        <v>5</v>
      </c>
      <c r="F23" s="78">
        <v>5</v>
      </c>
      <c r="G23" s="78"/>
      <c r="H23" s="78"/>
      <c r="I23" s="78">
        <v>4</v>
      </c>
      <c r="J23" s="78">
        <v>30</v>
      </c>
      <c r="K23" s="249"/>
      <c r="L23" s="78"/>
      <c r="M23" s="249">
        <f t="shared" si="0"/>
        <v>39</v>
      </c>
      <c r="N23" s="561">
        <v>50.99</v>
      </c>
      <c r="O23" s="561">
        <f t="shared" si="1"/>
        <v>1988.6100000000001</v>
      </c>
    </row>
    <row r="24" spans="1:15" ht="96" x14ac:dyDescent="0.25">
      <c r="A24" s="286">
        <v>18</v>
      </c>
      <c r="B24" s="287">
        <v>184001048</v>
      </c>
      <c r="C24" s="271" t="s">
        <v>2234</v>
      </c>
      <c r="D24" s="64" t="s">
        <v>2226</v>
      </c>
      <c r="E24" s="78">
        <v>50</v>
      </c>
      <c r="F24" s="78">
        <v>50</v>
      </c>
      <c r="G24" s="78">
        <v>20</v>
      </c>
      <c r="H24" s="78">
        <v>60</v>
      </c>
      <c r="I24" s="78">
        <v>120</v>
      </c>
      <c r="J24" s="78">
        <v>60</v>
      </c>
      <c r="K24" s="249"/>
      <c r="L24" s="78"/>
      <c r="M24" s="249">
        <f t="shared" si="0"/>
        <v>310</v>
      </c>
      <c r="N24" s="561">
        <v>2.9</v>
      </c>
      <c r="O24" s="561">
        <f t="shared" si="1"/>
        <v>899</v>
      </c>
    </row>
    <row r="25" spans="1:15" ht="48" x14ac:dyDescent="0.25">
      <c r="A25" s="286">
        <v>19</v>
      </c>
      <c r="B25" s="287">
        <v>15001180</v>
      </c>
      <c r="C25" s="271" t="s">
        <v>2235</v>
      </c>
      <c r="D25" s="78" t="s">
        <v>52</v>
      </c>
      <c r="E25" s="78">
        <v>50</v>
      </c>
      <c r="F25" s="78">
        <v>50</v>
      </c>
      <c r="G25" s="78">
        <v>100</v>
      </c>
      <c r="H25" s="78">
        <v>50</v>
      </c>
      <c r="I25" s="78">
        <v>100</v>
      </c>
      <c r="J25" s="78">
        <v>100</v>
      </c>
      <c r="K25" s="249"/>
      <c r="L25" s="78"/>
      <c r="M25" s="249">
        <f t="shared" si="0"/>
        <v>400</v>
      </c>
      <c r="N25" s="561">
        <v>2.2799999999999998</v>
      </c>
      <c r="O25" s="561">
        <f t="shared" si="1"/>
        <v>911.99999999999989</v>
      </c>
    </row>
    <row r="26" spans="1:15" ht="96" x14ac:dyDescent="0.25">
      <c r="A26" s="286">
        <v>20</v>
      </c>
      <c r="B26" s="287">
        <v>184001044</v>
      </c>
      <c r="C26" s="271" t="s">
        <v>2236</v>
      </c>
      <c r="D26" s="58" t="s">
        <v>52</v>
      </c>
      <c r="E26" s="78"/>
      <c r="F26" s="78"/>
      <c r="G26" s="78"/>
      <c r="H26" s="78">
        <v>60</v>
      </c>
      <c r="I26" s="78">
        <v>100</v>
      </c>
      <c r="J26" s="78">
        <v>10</v>
      </c>
      <c r="K26" s="249"/>
      <c r="L26" s="78"/>
      <c r="M26" s="249">
        <f t="shared" si="0"/>
        <v>170</v>
      </c>
      <c r="N26" s="561">
        <v>4.5</v>
      </c>
      <c r="O26" s="561">
        <f t="shared" si="1"/>
        <v>765</v>
      </c>
    </row>
    <row r="27" spans="1:15" ht="96" x14ac:dyDescent="0.25">
      <c r="A27" s="286">
        <v>21</v>
      </c>
      <c r="B27" s="287">
        <v>221001073</v>
      </c>
      <c r="C27" s="271" t="s">
        <v>2237</v>
      </c>
      <c r="D27" s="58" t="s">
        <v>6</v>
      </c>
      <c r="E27" s="78">
        <v>50</v>
      </c>
      <c r="F27" s="78">
        <v>50</v>
      </c>
      <c r="G27" s="78"/>
      <c r="H27" s="78"/>
      <c r="I27" s="78">
        <v>200</v>
      </c>
      <c r="J27" s="78">
        <v>30</v>
      </c>
      <c r="K27" s="249"/>
      <c r="L27" s="78"/>
      <c r="M27" s="249">
        <f t="shared" si="0"/>
        <v>280</v>
      </c>
      <c r="N27" s="561">
        <v>0.55600000000000005</v>
      </c>
      <c r="O27" s="561">
        <f t="shared" si="1"/>
        <v>155.68</v>
      </c>
    </row>
    <row r="28" spans="1:15" ht="60" x14ac:dyDescent="0.25">
      <c r="A28" s="286">
        <v>22</v>
      </c>
      <c r="B28" s="287">
        <v>21001083</v>
      </c>
      <c r="C28" s="271" t="s">
        <v>2238</v>
      </c>
      <c r="D28" s="58" t="s">
        <v>6</v>
      </c>
      <c r="E28" s="78">
        <v>20</v>
      </c>
      <c r="F28" s="78">
        <v>20</v>
      </c>
      <c r="G28" s="78">
        <v>10</v>
      </c>
      <c r="H28" s="78">
        <v>60</v>
      </c>
      <c r="I28" s="78">
        <v>60</v>
      </c>
      <c r="J28" s="78">
        <v>30</v>
      </c>
      <c r="K28" s="249"/>
      <c r="L28" s="78"/>
      <c r="M28" s="249">
        <f t="shared" si="0"/>
        <v>180</v>
      </c>
      <c r="N28" s="561">
        <v>2.25</v>
      </c>
      <c r="O28" s="561">
        <f t="shared" si="1"/>
        <v>405</v>
      </c>
    </row>
    <row r="29" spans="1:15" ht="48" x14ac:dyDescent="0.25">
      <c r="A29" s="286">
        <v>23</v>
      </c>
      <c r="B29" s="287">
        <v>21001079</v>
      </c>
      <c r="C29" s="271" t="s">
        <v>2931</v>
      </c>
      <c r="D29" s="58" t="s">
        <v>6</v>
      </c>
      <c r="E29" s="78">
        <v>20</v>
      </c>
      <c r="F29" s="78">
        <v>20</v>
      </c>
      <c r="G29" s="78"/>
      <c r="H29" s="78"/>
      <c r="I29" s="78">
        <v>40</v>
      </c>
      <c r="J29" s="78">
        <v>30</v>
      </c>
      <c r="K29" s="249"/>
      <c r="L29" s="78"/>
      <c r="M29" s="249">
        <f t="shared" si="0"/>
        <v>90</v>
      </c>
      <c r="N29" s="561">
        <v>4.25</v>
      </c>
      <c r="O29" s="561">
        <f t="shared" si="1"/>
        <v>382.5</v>
      </c>
    </row>
    <row r="30" spans="1:15" ht="48" x14ac:dyDescent="0.25">
      <c r="A30" s="286">
        <v>24</v>
      </c>
      <c r="B30" s="287">
        <v>21001228</v>
      </c>
      <c r="C30" s="271" t="s">
        <v>2239</v>
      </c>
      <c r="D30" s="58" t="s">
        <v>52</v>
      </c>
      <c r="E30" s="78"/>
      <c r="F30" s="78"/>
      <c r="G30" s="78"/>
      <c r="H30" s="78"/>
      <c r="I30" s="78">
        <v>10</v>
      </c>
      <c r="J30" s="78">
        <v>30</v>
      </c>
      <c r="K30" s="249"/>
      <c r="L30" s="78"/>
      <c r="M30" s="249">
        <f t="shared" si="0"/>
        <v>40</v>
      </c>
      <c r="N30" s="561">
        <v>22.9</v>
      </c>
      <c r="O30" s="561">
        <f t="shared" si="1"/>
        <v>916</v>
      </c>
    </row>
    <row r="31" spans="1:15" ht="72" x14ac:dyDescent="0.25">
      <c r="A31" s="286">
        <v>25</v>
      </c>
      <c r="B31" s="287">
        <v>21001261</v>
      </c>
      <c r="C31" s="271" t="s">
        <v>2932</v>
      </c>
      <c r="D31" s="58" t="s">
        <v>6</v>
      </c>
      <c r="E31" s="78">
        <v>10</v>
      </c>
      <c r="F31" s="78">
        <v>10</v>
      </c>
      <c r="G31" s="78">
        <v>10</v>
      </c>
      <c r="H31" s="78">
        <v>30</v>
      </c>
      <c r="I31" s="78">
        <v>30</v>
      </c>
      <c r="J31" s="78">
        <v>20</v>
      </c>
      <c r="K31" s="249"/>
      <c r="L31" s="78"/>
      <c r="M31" s="249">
        <f t="shared" si="0"/>
        <v>100</v>
      </c>
      <c r="N31" s="561">
        <v>23.56</v>
      </c>
      <c r="O31" s="561">
        <f t="shared" si="1"/>
        <v>2356</v>
      </c>
    </row>
    <row r="32" spans="1:15" ht="84" x14ac:dyDescent="0.25">
      <c r="A32" s="286">
        <v>26</v>
      </c>
      <c r="B32" s="287">
        <v>21001173</v>
      </c>
      <c r="C32" s="271" t="s">
        <v>2240</v>
      </c>
      <c r="D32" s="58" t="s">
        <v>6</v>
      </c>
      <c r="E32" s="78">
        <v>10</v>
      </c>
      <c r="F32" s="78">
        <v>10</v>
      </c>
      <c r="G32" s="78">
        <v>10</v>
      </c>
      <c r="H32" s="78"/>
      <c r="I32" s="78">
        <v>20</v>
      </c>
      <c r="J32" s="78">
        <v>30</v>
      </c>
      <c r="K32" s="249"/>
      <c r="L32" s="78"/>
      <c r="M32" s="249">
        <f t="shared" si="0"/>
        <v>70</v>
      </c>
      <c r="N32" s="561">
        <v>11.87</v>
      </c>
      <c r="O32" s="561">
        <f t="shared" si="1"/>
        <v>830.9</v>
      </c>
    </row>
    <row r="33" spans="1:15" x14ac:dyDescent="0.25">
      <c r="A33" s="814" t="s">
        <v>2885</v>
      </c>
      <c r="B33" s="815"/>
      <c r="C33" s="815"/>
      <c r="D33" s="816"/>
      <c r="E33" s="562"/>
      <c r="F33" s="562"/>
      <c r="G33" s="562"/>
      <c r="H33" s="562"/>
      <c r="I33" s="562"/>
      <c r="J33" s="562"/>
      <c r="K33" s="562"/>
      <c r="L33" s="562"/>
      <c r="M33" s="562"/>
      <c r="N33" s="563"/>
      <c r="O33" s="563">
        <f>SUM(O7:O32)</f>
        <v>97380.37999999999</v>
      </c>
    </row>
  </sheetData>
  <mergeCells count="6">
    <mergeCell ref="A33:D33"/>
    <mergeCell ref="C2:J2"/>
    <mergeCell ref="C3:J3"/>
    <mergeCell ref="C4:J4"/>
    <mergeCell ref="A5:O5"/>
    <mergeCell ref="A3:A4"/>
  </mergeCells>
  <pageMargins left="0.11811023622047245" right="0.11811023622047245" top="0.78740157480314965" bottom="0.78740157480314965" header="0.31496062992125984" footer="0.31496062992125984"/>
  <pageSetup paperSize="9" scale="8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G37"/>
  <sheetViews>
    <sheetView topLeftCell="A5" workbookViewId="0">
      <selection activeCell="A6" sqref="A6:G6"/>
    </sheetView>
  </sheetViews>
  <sheetFormatPr defaultRowHeight="15" x14ac:dyDescent="0.25"/>
  <cols>
    <col min="1" max="1" width="5.42578125" bestFit="1" customWidth="1"/>
    <col min="2" max="2" width="11.140625" style="166" bestFit="1" customWidth="1"/>
    <col min="3" max="3" width="57" style="33" customWidth="1"/>
    <col min="4" max="4" width="6.140625" bestFit="1" customWidth="1"/>
    <col min="5" max="5" width="6.85546875" style="23" bestFit="1" customWidth="1"/>
    <col min="6" max="6" width="10.5703125" bestFit="1" customWidth="1"/>
    <col min="7" max="7" width="11" bestFit="1" customWidth="1"/>
  </cols>
  <sheetData>
    <row r="2" spans="1:7" ht="18.75" x14ac:dyDescent="0.25">
      <c r="A2" s="757" t="s">
        <v>0</v>
      </c>
      <c r="B2" s="757"/>
      <c r="C2" s="757"/>
      <c r="D2" s="757"/>
      <c r="E2" s="757"/>
      <c r="F2" s="757"/>
      <c r="G2" s="757"/>
    </row>
    <row r="3" spans="1:7" ht="18.75" x14ac:dyDescent="0.25">
      <c r="A3" s="757" t="s">
        <v>1</v>
      </c>
      <c r="B3" s="757"/>
      <c r="C3" s="757"/>
      <c r="D3" s="757"/>
      <c r="E3" s="757"/>
      <c r="F3" s="757"/>
      <c r="G3" s="757"/>
    </row>
    <row r="4" spans="1:7" ht="18.75" x14ac:dyDescent="0.25">
      <c r="A4" s="772" t="s">
        <v>2</v>
      </c>
      <c r="B4" s="772"/>
      <c r="C4" s="772"/>
      <c r="D4" s="772"/>
      <c r="E4" s="772"/>
      <c r="F4" s="772"/>
      <c r="G4" s="772"/>
    </row>
    <row r="5" spans="1:7" ht="15.75" thickBot="1" x14ac:dyDescent="0.3"/>
    <row r="6" spans="1:7" ht="32.25" thickBot="1" x14ac:dyDescent="0.3">
      <c r="A6" s="823" t="s">
        <v>80</v>
      </c>
      <c r="B6" s="824"/>
      <c r="C6" s="824"/>
      <c r="D6" s="824"/>
      <c r="E6" s="824"/>
      <c r="F6" s="824"/>
      <c r="G6" s="825"/>
    </row>
    <row r="7" spans="1:7" x14ac:dyDescent="0.25">
      <c r="A7" s="293" t="s">
        <v>1410</v>
      </c>
      <c r="B7" s="293" t="s">
        <v>2614</v>
      </c>
      <c r="C7" s="293" t="s">
        <v>79</v>
      </c>
      <c r="D7" s="293" t="s">
        <v>1411</v>
      </c>
      <c r="E7" s="293" t="s">
        <v>3457</v>
      </c>
      <c r="F7" s="294" t="s">
        <v>1070</v>
      </c>
      <c r="G7" s="294" t="s">
        <v>1071</v>
      </c>
    </row>
    <row r="8" spans="1:7" ht="51" x14ac:dyDescent="0.25">
      <c r="A8" s="28" t="s">
        <v>3458</v>
      </c>
      <c r="B8" s="235">
        <v>48001139</v>
      </c>
      <c r="C8" s="139" t="s">
        <v>2615</v>
      </c>
      <c r="D8" s="453" t="s">
        <v>32</v>
      </c>
      <c r="E8" s="288">
        <v>150</v>
      </c>
      <c r="F8" s="460">
        <v>45.33</v>
      </c>
      <c r="G8" s="460">
        <f>E8*F8</f>
        <v>6799.5</v>
      </c>
    </row>
    <row r="9" spans="1:7" ht="25.5" customHeight="1" x14ac:dyDescent="0.25">
      <c r="A9" s="28" t="s">
        <v>3459</v>
      </c>
      <c r="B9" s="235">
        <v>48001552</v>
      </c>
      <c r="C9" s="139" t="s">
        <v>1414</v>
      </c>
      <c r="D9" s="453" t="s">
        <v>32</v>
      </c>
      <c r="E9" s="288">
        <v>550</v>
      </c>
      <c r="F9" s="460">
        <v>7.27</v>
      </c>
      <c r="G9" s="460">
        <f t="shared" ref="G9:G35" si="0">E9*F9</f>
        <v>3998.4999999999995</v>
      </c>
    </row>
    <row r="10" spans="1:7" ht="76.5" x14ac:dyDescent="0.25">
      <c r="A10" s="28" t="s">
        <v>3460</v>
      </c>
      <c r="B10" s="235">
        <v>58002005</v>
      </c>
      <c r="C10" s="139" t="s">
        <v>1415</v>
      </c>
      <c r="D10" s="453" t="s">
        <v>32</v>
      </c>
      <c r="E10" s="288">
        <v>600</v>
      </c>
      <c r="F10" s="460">
        <v>21.39</v>
      </c>
      <c r="G10" s="460">
        <f t="shared" si="0"/>
        <v>12834</v>
      </c>
    </row>
    <row r="11" spans="1:7" ht="76.5" x14ac:dyDescent="0.25">
      <c r="A11" s="28" t="s">
        <v>3461</v>
      </c>
      <c r="B11" s="235">
        <v>48001931</v>
      </c>
      <c r="C11" s="139" t="s">
        <v>2241</v>
      </c>
      <c r="D11" s="453" t="s">
        <v>1412</v>
      </c>
      <c r="E11" s="288">
        <v>500</v>
      </c>
      <c r="F11" s="460">
        <v>39.200000000000003</v>
      </c>
      <c r="G11" s="460">
        <f t="shared" si="0"/>
        <v>19600</v>
      </c>
    </row>
    <row r="12" spans="1:7" ht="76.5" x14ac:dyDescent="0.25">
      <c r="A12" s="28" t="s">
        <v>3462</v>
      </c>
      <c r="B12" s="235">
        <v>48001932</v>
      </c>
      <c r="C12" s="139" t="s">
        <v>1416</v>
      </c>
      <c r="D12" s="453" t="s">
        <v>1412</v>
      </c>
      <c r="E12" s="288">
        <v>675</v>
      </c>
      <c r="F12" s="460">
        <v>57.77</v>
      </c>
      <c r="G12" s="460">
        <f t="shared" si="0"/>
        <v>38994.75</v>
      </c>
    </row>
    <row r="13" spans="1:7" ht="51" x14ac:dyDescent="0.25">
      <c r="A13" s="28" t="s">
        <v>3463</v>
      </c>
      <c r="B13" s="235">
        <v>48001906</v>
      </c>
      <c r="C13" s="139" t="s">
        <v>1417</v>
      </c>
      <c r="D13" s="453" t="s">
        <v>32</v>
      </c>
      <c r="E13" s="288">
        <v>120</v>
      </c>
      <c r="F13" s="460">
        <v>50.83</v>
      </c>
      <c r="G13" s="460">
        <f t="shared" si="0"/>
        <v>6099.5999999999995</v>
      </c>
    </row>
    <row r="14" spans="1:7" ht="51" x14ac:dyDescent="0.25">
      <c r="A14" s="272" t="s">
        <v>3464</v>
      </c>
      <c r="B14" s="290">
        <v>58001120</v>
      </c>
      <c r="C14" s="151" t="s">
        <v>1418</v>
      </c>
      <c r="D14" s="453" t="s">
        <v>1412</v>
      </c>
      <c r="E14" s="288">
        <v>100</v>
      </c>
      <c r="F14" s="460">
        <v>70</v>
      </c>
      <c r="G14" s="460">
        <f t="shared" si="0"/>
        <v>7000</v>
      </c>
    </row>
    <row r="15" spans="1:7" ht="229.5" x14ac:dyDescent="0.25">
      <c r="A15" s="28" t="s">
        <v>3465</v>
      </c>
      <c r="B15" s="235">
        <v>58001118</v>
      </c>
      <c r="C15" s="139" t="s">
        <v>2617</v>
      </c>
      <c r="D15" s="453" t="s">
        <v>1412</v>
      </c>
      <c r="E15" s="288">
        <v>950</v>
      </c>
      <c r="F15" s="460">
        <v>16.940000000000001</v>
      </c>
      <c r="G15" s="460">
        <f t="shared" si="0"/>
        <v>16093.000000000002</v>
      </c>
    </row>
    <row r="16" spans="1:7" ht="51" x14ac:dyDescent="0.25">
      <c r="A16" s="28" t="s">
        <v>3466</v>
      </c>
      <c r="B16" s="28" t="s">
        <v>2616</v>
      </c>
      <c r="C16" s="139" t="s">
        <v>1419</v>
      </c>
      <c r="D16" s="453" t="s">
        <v>1412</v>
      </c>
      <c r="E16" s="288">
        <v>950</v>
      </c>
      <c r="F16" s="460">
        <v>16.309999999999999</v>
      </c>
      <c r="G16" s="460">
        <f t="shared" si="0"/>
        <v>15494.499999999998</v>
      </c>
    </row>
    <row r="17" spans="1:7" ht="229.5" x14ac:dyDescent="0.25">
      <c r="A17" s="272" t="s">
        <v>3467</v>
      </c>
      <c r="B17" s="290">
        <v>58001123</v>
      </c>
      <c r="C17" s="151" t="s">
        <v>2618</v>
      </c>
      <c r="D17" s="453" t="s">
        <v>1412</v>
      </c>
      <c r="E17" s="288">
        <v>120</v>
      </c>
      <c r="F17" s="460">
        <v>65.489999999999995</v>
      </c>
      <c r="G17" s="460">
        <f t="shared" si="0"/>
        <v>7858.7999999999993</v>
      </c>
    </row>
    <row r="18" spans="1:7" ht="76.5" x14ac:dyDescent="0.25">
      <c r="A18" s="28" t="s">
        <v>3468</v>
      </c>
      <c r="B18" s="235">
        <v>58001117</v>
      </c>
      <c r="C18" s="139" t="s">
        <v>1420</v>
      </c>
      <c r="D18" s="453" t="s">
        <v>1412</v>
      </c>
      <c r="E18" s="288">
        <v>420</v>
      </c>
      <c r="F18" s="460">
        <v>53.57</v>
      </c>
      <c r="G18" s="460">
        <f t="shared" si="0"/>
        <v>22499.4</v>
      </c>
    </row>
    <row r="19" spans="1:7" ht="229.5" x14ac:dyDescent="0.25">
      <c r="A19" s="28" t="s">
        <v>3469</v>
      </c>
      <c r="B19" s="235">
        <v>221001427</v>
      </c>
      <c r="C19" s="139" t="s">
        <v>1421</v>
      </c>
      <c r="D19" s="453" t="s">
        <v>1412</v>
      </c>
      <c r="E19" s="288">
        <v>120</v>
      </c>
      <c r="F19" s="460">
        <v>58.52</v>
      </c>
      <c r="G19" s="460">
        <f t="shared" si="0"/>
        <v>7022.4000000000005</v>
      </c>
    </row>
    <row r="20" spans="1:7" ht="306" x14ac:dyDescent="0.25">
      <c r="A20" s="272" t="s">
        <v>3470</v>
      </c>
      <c r="B20" s="290">
        <v>58001182</v>
      </c>
      <c r="C20" s="151" t="s">
        <v>1422</v>
      </c>
      <c r="D20" s="453" t="s">
        <v>1412</v>
      </c>
      <c r="E20" s="288">
        <v>120</v>
      </c>
      <c r="F20" s="460">
        <v>108.12</v>
      </c>
      <c r="G20" s="460">
        <f t="shared" si="0"/>
        <v>12974.400000000001</v>
      </c>
    </row>
    <row r="21" spans="1:7" ht="102" x14ac:dyDescent="0.25">
      <c r="A21" s="28" t="s">
        <v>3471</v>
      </c>
      <c r="B21" s="235">
        <v>58002001</v>
      </c>
      <c r="C21" s="139" t="s">
        <v>1423</v>
      </c>
      <c r="D21" s="453" t="s">
        <v>1413</v>
      </c>
      <c r="E21" s="288">
        <v>600</v>
      </c>
      <c r="F21" s="460">
        <v>23</v>
      </c>
      <c r="G21" s="460">
        <f t="shared" si="0"/>
        <v>13800</v>
      </c>
    </row>
    <row r="22" spans="1:7" ht="38.25" x14ac:dyDescent="0.25">
      <c r="A22" s="28" t="s">
        <v>3472</v>
      </c>
      <c r="B22" s="235">
        <v>48001908</v>
      </c>
      <c r="C22" s="139" t="s">
        <v>1424</v>
      </c>
      <c r="D22" s="453" t="s">
        <v>32</v>
      </c>
      <c r="E22" s="288">
        <v>250</v>
      </c>
      <c r="F22" s="460">
        <v>28.5</v>
      </c>
      <c r="G22" s="460">
        <f t="shared" si="0"/>
        <v>7125</v>
      </c>
    </row>
    <row r="23" spans="1:7" ht="38.25" x14ac:dyDescent="0.25">
      <c r="A23" s="28" t="s">
        <v>3473</v>
      </c>
      <c r="B23" s="235">
        <v>48001035</v>
      </c>
      <c r="C23" s="139" t="s">
        <v>1425</v>
      </c>
      <c r="D23" s="453" t="s">
        <v>22</v>
      </c>
      <c r="E23" s="288">
        <v>100</v>
      </c>
      <c r="F23" s="460">
        <v>27</v>
      </c>
      <c r="G23" s="460">
        <f t="shared" si="0"/>
        <v>2700</v>
      </c>
    </row>
    <row r="24" spans="1:7" ht="51" x14ac:dyDescent="0.25">
      <c r="A24" s="28" t="s">
        <v>3474</v>
      </c>
      <c r="B24" s="235">
        <v>48001910</v>
      </c>
      <c r="C24" s="139" t="s">
        <v>1426</v>
      </c>
      <c r="D24" s="453" t="s">
        <v>1412</v>
      </c>
      <c r="E24" s="288">
        <v>50</v>
      </c>
      <c r="F24" s="460">
        <v>47.8</v>
      </c>
      <c r="G24" s="460">
        <f t="shared" si="0"/>
        <v>2390</v>
      </c>
    </row>
    <row r="25" spans="1:7" ht="102" x14ac:dyDescent="0.25">
      <c r="A25" s="28" t="s">
        <v>3475</v>
      </c>
      <c r="B25" s="235">
        <v>58002003</v>
      </c>
      <c r="C25" s="139" t="s">
        <v>1427</v>
      </c>
      <c r="D25" s="453" t="s">
        <v>1412</v>
      </c>
      <c r="E25" s="288">
        <v>50</v>
      </c>
      <c r="F25" s="460">
        <v>20</v>
      </c>
      <c r="G25" s="460">
        <f t="shared" si="0"/>
        <v>1000</v>
      </c>
    </row>
    <row r="26" spans="1:7" ht="331.5" x14ac:dyDescent="0.25">
      <c r="A26" s="564" t="s">
        <v>3476</v>
      </c>
      <c r="B26" s="291">
        <v>58002001</v>
      </c>
      <c r="C26" s="152" t="s">
        <v>1428</v>
      </c>
      <c r="D26" s="453" t="s">
        <v>1412</v>
      </c>
      <c r="E26" s="288">
        <v>120</v>
      </c>
      <c r="F26" s="460">
        <v>205.8</v>
      </c>
      <c r="G26" s="460">
        <f t="shared" si="0"/>
        <v>24696</v>
      </c>
    </row>
    <row r="27" spans="1:7" ht="178.5" x14ac:dyDescent="0.25">
      <c r="A27" s="28" t="s">
        <v>3477</v>
      </c>
      <c r="B27" s="235">
        <v>58001139</v>
      </c>
      <c r="C27" s="139" t="s">
        <v>2242</v>
      </c>
      <c r="D27" s="453" t="s">
        <v>1412</v>
      </c>
      <c r="E27" s="288">
        <v>200</v>
      </c>
      <c r="F27" s="460">
        <v>24.75</v>
      </c>
      <c r="G27" s="460">
        <f t="shared" si="0"/>
        <v>4950</v>
      </c>
    </row>
    <row r="28" spans="1:7" ht="216.75" x14ac:dyDescent="0.25">
      <c r="A28" s="28" t="s">
        <v>3478</v>
      </c>
      <c r="B28" s="235">
        <v>58002002</v>
      </c>
      <c r="C28" s="139" t="s">
        <v>1429</v>
      </c>
      <c r="D28" s="453" t="s">
        <v>1412</v>
      </c>
      <c r="E28" s="288">
        <v>360</v>
      </c>
      <c r="F28" s="460">
        <v>83.33</v>
      </c>
      <c r="G28" s="460">
        <f t="shared" si="0"/>
        <v>29998.799999999999</v>
      </c>
    </row>
    <row r="29" spans="1:7" ht="216.75" x14ac:dyDescent="0.25">
      <c r="A29" s="28" t="s">
        <v>3479</v>
      </c>
      <c r="B29" s="235">
        <v>48001093</v>
      </c>
      <c r="C29" s="139" t="s">
        <v>1430</v>
      </c>
      <c r="D29" s="453" t="s">
        <v>1412</v>
      </c>
      <c r="E29" s="288">
        <v>144</v>
      </c>
      <c r="F29" s="460">
        <v>86.8</v>
      </c>
      <c r="G29" s="460">
        <f t="shared" si="0"/>
        <v>12499.199999999999</v>
      </c>
    </row>
    <row r="30" spans="1:7" ht="216.75" x14ac:dyDescent="0.25">
      <c r="A30" s="28" t="s">
        <v>3480</v>
      </c>
      <c r="B30" s="235">
        <v>58001127</v>
      </c>
      <c r="C30" s="139" t="s">
        <v>2243</v>
      </c>
      <c r="D30" s="453" t="s">
        <v>1412</v>
      </c>
      <c r="E30" s="288">
        <v>200</v>
      </c>
      <c r="F30" s="460">
        <v>194.85</v>
      </c>
      <c r="G30" s="460">
        <f t="shared" si="0"/>
        <v>38970</v>
      </c>
    </row>
    <row r="31" spans="1:7" ht="63.75" x14ac:dyDescent="0.25">
      <c r="A31" s="272" t="s">
        <v>3481</v>
      </c>
      <c r="B31" s="290">
        <v>48001911</v>
      </c>
      <c r="C31" s="151" t="s">
        <v>2244</v>
      </c>
      <c r="D31" s="453" t="s">
        <v>1412</v>
      </c>
      <c r="E31" s="288">
        <v>500</v>
      </c>
      <c r="F31" s="460">
        <v>24.8</v>
      </c>
      <c r="G31" s="460">
        <f t="shared" si="0"/>
        <v>12400</v>
      </c>
    </row>
    <row r="32" spans="1:7" ht="63.75" x14ac:dyDescent="0.25">
      <c r="A32" s="272" t="s">
        <v>3482</v>
      </c>
      <c r="B32" s="290">
        <v>48001933</v>
      </c>
      <c r="C32" s="151" t="s">
        <v>1431</v>
      </c>
      <c r="D32" s="453" t="s">
        <v>1412</v>
      </c>
      <c r="E32" s="288">
        <v>500</v>
      </c>
      <c r="F32" s="460">
        <v>25.21</v>
      </c>
      <c r="G32" s="460">
        <f t="shared" si="0"/>
        <v>12605</v>
      </c>
    </row>
    <row r="33" spans="1:7" ht="63.75" x14ac:dyDescent="0.25">
      <c r="A33" s="272" t="s">
        <v>3483</v>
      </c>
      <c r="B33" s="290">
        <v>48001912</v>
      </c>
      <c r="C33" s="151" t="s">
        <v>1432</v>
      </c>
      <c r="D33" s="453" t="s">
        <v>1412</v>
      </c>
      <c r="E33" s="288">
        <v>500</v>
      </c>
      <c r="F33" s="460">
        <v>25.21</v>
      </c>
      <c r="G33" s="460">
        <f t="shared" si="0"/>
        <v>12605</v>
      </c>
    </row>
    <row r="34" spans="1:7" ht="76.5" x14ac:dyDescent="0.25">
      <c r="A34" s="28" t="s">
        <v>3484</v>
      </c>
      <c r="B34" s="235">
        <v>58002005</v>
      </c>
      <c r="C34" s="139" t="s">
        <v>1433</v>
      </c>
      <c r="D34" s="453" t="s">
        <v>32</v>
      </c>
      <c r="E34" s="288">
        <v>200</v>
      </c>
      <c r="F34" s="460">
        <v>21.39</v>
      </c>
      <c r="G34" s="460">
        <f t="shared" si="0"/>
        <v>4278</v>
      </c>
    </row>
    <row r="35" spans="1:7" ht="76.5" x14ac:dyDescent="0.25">
      <c r="A35" s="28" t="s">
        <v>3485</v>
      </c>
      <c r="B35" s="235">
        <v>48001932</v>
      </c>
      <c r="C35" s="139" t="s">
        <v>1416</v>
      </c>
      <c r="D35" s="453" t="s">
        <v>1412</v>
      </c>
      <c r="E35" s="288">
        <v>225</v>
      </c>
      <c r="F35" s="460">
        <v>57.77</v>
      </c>
      <c r="G35" s="460">
        <f t="shared" si="0"/>
        <v>12998.25</v>
      </c>
    </row>
    <row r="36" spans="1:7" x14ac:dyDescent="0.25">
      <c r="A36" s="820" t="s">
        <v>2885</v>
      </c>
      <c r="B36" s="821"/>
      <c r="C36" s="822"/>
      <c r="D36" s="512"/>
      <c r="E36" s="512"/>
      <c r="F36" s="566"/>
      <c r="G36" s="566">
        <f>SUM(G8:G35)</f>
        <v>370284.1</v>
      </c>
    </row>
    <row r="37" spans="1:7" x14ac:dyDescent="0.25">
      <c r="A37" s="150"/>
      <c r="B37" s="150"/>
      <c r="C37"/>
      <c r="E37"/>
    </row>
  </sheetData>
  <mergeCells count="5">
    <mergeCell ref="A36:C36"/>
    <mergeCell ref="A6:G6"/>
    <mergeCell ref="A2:G2"/>
    <mergeCell ref="A3:G3"/>
    <mergeCell ref="A4:G4"/>
  </mergeCells>
  <pageMargins left="0.11811023622047245" right="0.11811023622047245" top="0.19685039370078741" bottom="0.19685039370078741" header="0.31496062992125984" footer="0.31496062992125984"/>
  <pageSetup paperSize="9" scale="9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5"/>
  <sheetViews>
    <sheetView topLeftCell="A4" workbookViewId="0">
      <selection activeCell="K8" sqref="K8"/>
    </sheetView>
  </sheetViews>
  <sheetFormatPr defaultRowHeight="15" x14ac:dyDescent="0.25"/>
  <cols>
    <col min="1" max="1" width="5" bestFit="1" customWidth="1"/>
    <col min="2" max="2" width="11.140625" style="128" bestFit="1" customWidth="1"/>
    <col min="3" max="3" width="53.140625" customWidth="1"/>
    <col min="4" max="4" width="4" bestFit="1" customWidth="1"/>
    <col min="5" max="5" width="7" bestFit="1" customWidth="1"/>
    <col min="6" max="6" width="6.42578125" bestFit="1" customWidth="1"/>
    <col min="7" max="7" width="11" bestFit="1" customWidth="1"/>
  </cols>
  <sheetData>
    <row r="1" spans="1:7" x14ac:dyDescent="0.25">
      <c r="A1" s="3"/>
      <c r="B1" s="160"/>
      <c r="C1" s="6"/>
      <c r="D1" s="3"/>
    </row>
    <row r="2" spans="1:7" ht="18.75" x14ac:dyDescent="0.25">
      <c r="A2" s="757" t="s">
        <v>0</v>
      </c>
      <c r="B2" s="757"/>
      <c r="C2" s="757"/>
      <c r="D2" s="757"/>
      <c r="E2" s="757"/>
      <c r="F2" s="757"/>
      <c r="G2" s="757"/>
    </row>
    <row r="3" spans="1:7" ht="18.75" x14ac:dyDescent="0.25">
      <c r="A3" s="757" t="s">
        <v>1</v>
      </c>
      <c r="B3" s="757"/>
      <c r="C3" s="757"/>
      <c r="D3" s="757"/>
      <c r="E3" s="757"/>
      <c r="F3" s="757"/>
      <c r="G3" s="757"/>
    </row>
    <row r="4" spans="1:7" ht="18.75" x14ac:dyDescent="0.25">
      <c r="A4" s="772" t="s">
        <v>2</v>
      </c>
      <c r="B4" s="772"/>
      <c r="C4" s="772"/>
      <c r="D4" s="772"/>
      <c r="E4" s="772"/>
      <c r="F4" s="772"/>
      <c r="G4" s="772"/>
    </row>
    <row r="5" spans="1:7" ht="15.75" thickBot="1" x14ac:dyDescent="0.3">
      <c r="A5" s="3"/>
      <c r="B5" s="160"/>
      <c r="C5" s="3"/>
      <c r="D5" s="3"/>
    </row>
    <row r="6" spans="1:7" ht="31.5" x14ac:dyDescent="0.25">
      <c r="A6" s="826" t="s">
        <v>84</v>
      </c>
      <c r="B6" s="827"/>
      <c r="C6" s="827"/>
      <c r="D6" s="827"/>
      <c r="E6" s="827"/>
      <c r="F6" s="827"/>
      <c r="G6" s="828"/>
    </row>
    <row r="7" spans="1:7" ht="25.5" x14ac:dyDescent="0.25">
      <c r="A7" s="272" t="s">
        <v>13</v>
      </c>
      <c r="B7" s="272" t="s">
        <v>2613</v>
      </c>
      <c r="C7" s="272" t="s">
        <v>79</v>
      </c>
      <c r="D7" s="272" t="s">
        <v>86</v>
      </c>
      <c r="E7" s="272" t="s">
        <v>3457</v>
      </c>
      <c r="F7" s="272" t="s">
        <v>1070</v>
      </c>
      <c r="G7" s="272" t="s">
        <v>1071</v>
      </c>
    </row>
    <row r="8" spans="1:7" ht="178.5" x14ac:dyDescent="0.25">
      <c r="A8" s="221">
        <v>6</v>
      </c>
      <c r="B8" s="295">
        <v>51003159</v>
      </c>
      <c r="C8" s="61" t="s">
        <v>1542</v>
      </c>
      <c r="D8" s="456" t="s">
        <v>20</v>
      </c>
      <c r="E8" s="295">
        <v>30000</v>
      </c>
      <c r="F8" s="296">
        <v>1.4</v>
      </c>
      <c r="G8" s="296">
        <f>E8*F8</f>
        <v>42000</v>
      </c>
    </row>
    <row r="9" spans="1:7" ht="267.75" x14ac:dyDescent="0.25">
      <c r="A9" s="221">
        <v>7</v>
      </c>
      <c r="B9" s="295">
        <v>58001097</v>
      </c>
      <c r="C9" s="61" t="s">
        <v>1540</v>
      </c>
      <c r="D9" s="456" t="s">
        <v>20</v>
      </c>
      <c r="E9" s="295">
        <v>7200</v>
      </c>
      <c r="F9" s="296">
        <v>1.6</v>
      </c>
      <c r="G9" s="296">
        <f t="shared" ref="G9:G14" si="0">E9*F9</f>
        <v>11520</v>
      </c>
    </row>
    <row r="10" spans="1:7" ht="178.5" x14ac:dyDescent="0.25">
      <c r="A10" s="221">
        <v>5</v>
      </c>
      <c r="B10" s="295">
        <v>221001447</v>
      </c>
      <c r="C10" s="61" t="s">
        <v>1541</v>
      </c>
      <c r="D10" s="456" t="s">
        <v>20</v>
      </c>
      <c r="E10" s="295">
        <v>60000</v>
      </c>
      <c r="F10" s="296">
        <v>1.3</v>
      </c>
      <c r="G10" s="296">
        <f t="shared" si="0"/>
        <v>78000</v>
      </c>
    </row>
    <row r="11" spans="1:7" ht="178.5" x14ac:dyDescent="0.25">
      <c r="A11" s="221">
        <v>4</v>
      </c>
      <c r="B11" s="295">
        <v>221001446</v>
      </c>
      <c r="C11" s="292" t="s">
        <v>1539</v>
      </c>
      <c r="D11" s="456" t="s">
        <v>20</v>
      </c>
      <c r="E11" s="295">
        <v>24225</v>
      </c>
      <c r="F11" s="296">
        <v>1.22</v>
      </c>
      <c r="G11" s="296">
        <f t="shared" si="0"/>
        <v>29554.5</v>
      </c>
    </row>
    <row r="12" spans="1:7" ht="102" x14ac:dyDescent="0.25">
      <c r="A12" s="221">
        <v>3</v>
      </c>
      <c r="B12" s="295">
        <v>221001445</v>
      </c>
      <c r="C12" s="61" t="s">
        <v>1538</v>
      </c>
      <c r="D12" s="456" t="s">
        <v>20</v>
      </c>
      <c r="E12" s="295">
        <v>7150</v>
      </c>
      <c r="F12" s="296">
        <v>1.03</v>
      </c>
      <c r="G12" s="296">
        <f t="shared" si="0"/>
        <v>7364.5</v>
      </c>
    </row>
    <row r="13" spans="1:7" ht="153" x14ac:dyDescent="0.25">
      <c r="A13" s="221">
        <v>1</v>
      </c>
      <c r="B13" s="295">
        <v>221001613</v>
      </c>
      <c r="C13" s="61" t="s">
        <v>1536</v>
      </c>
      <c r="D13" s="456" t="s">
        <v>20</v>
      </c>
      <c r="E13" s="295">
        <v>20000</v>
      </c>
      <c r="F13" s="296">
        <v>0.63</v>
      </c>
      <c r="G13" s="296">
        <f t="shared" si="0"/>
        <v>12600</v>
      </c>
    </row>
    <row r="14" spans="1:7" ht="165.75" x14ac:dyDescent="0.25">
      <c r="A14" s="221">
        <v>2</v>
      </c>
      <c r="B14" s="295">
        <v>221001612</v>
      </c>
      <c r="C14" s="61" t="s">
        <v>1537</v>
      </c>
      <c r="D14" s="456" t="s">
        <v>20</v>
      </c>
      <c r="E14" s="295">
        <v>20000</v>
      </c>
      <c r="F14" s="296">
        <v>0.72</v>
      </c>
      <c r="G14" s="296">
        <f t="shared" si="0"/>
        <v>14400</v>
      </c>
    </row>
    <row r="15" spans="1:7" x14ac:dyDescent="0.25">
      <c r="A15" s="829" t="s">
        <v>2885</v>
      </c>
      <c r="B15" s="829"/>
      <c r="C15" s="829"/>
      <c r="D15" s="525"/>
      <c r="E15" s="525"/>
      <c r="F15" s="525"/>
      <c r="G15" s="567">
        <f>SUM(G8:G14)</f>
        <v>195439</v>
      </c>
    </row>
  </sheetData>
  <sortState ref="A8:G15">
    <sortCondition ref="C15"/>
  </sortState>
  <mergeCells count="5">
    <mergeCell ref="A6:G6"/>
    <mergeCell ref="A2:G2"/>
    <mergeCell ref="A3:G3"/>
    <mergeCell ref="A4:G4"/>
    <mergeCell ref="A15:C15"/>
  </mergeCells>
  <pageMargins left="0.31496062992125984" right="0.31496062992125984" top="0.39370078740157483" bottom="0.39370078740157483" header="0.31496062992125984" footer="0.31496062992125984"/>
  <pageSetup paperSize="9" scale="9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1"/>
  <sheetViews>
    <sheetView workbookViewId="0">
      <selection activeCell="F9" sqref="F9"/>
    </sheetView>
  </sheetViews>
  <sheetFormatPr defaultRowHeight="15" x14ac:dyDescent="0.25"/>
  <cols>
    <col min="1" max="1" width="5" bestFit="1" customWidth="1"/>
    <col min="2" max="2" width="13" style="128" customWidth="1"/>
    <col min="3" max="3" width="34.42578125" bestFit="1" customWidth="1"/>
    <col min="4" max="4" width="4.5703125" bestFit="1" customWidth="1"/>
    <col min="5" max="5" width="8.85546875" bestFit="1" customWidth="1"/>
    <col min="6" max="6" width="8.85546875" style="128" customWidth="1"/>
    <col min="7" max="7" width="7.5703125" style="128" bestFit="1" customWidth="1"/>
    <col min="8" max="8" width="6" style="128" bestFit="1" customWidth="1"/>
    <col min="9" max="9" width="9" style="128" bestFit="1" customWidth="1"/>
    <col min="10" max="10" width="6.85546875" style="128" bestFit="1" customWidth="1"/>
    <col min="11" max="11" width="5.140625" style="128" bestFit="1" customWidth="1"/>
    <col min="12" max="12" width="5.42578125" style="128" bestFit="1" customWidth="1"/>
    <col min="13" max="13" width="5.7109375" style="128" bestFit="1" customWidth="1"/>
    <col min="14" max="14" width="9.140625" style="128"/>
    <col min="15" max="15" width="9" style="128" customWidth="1"/>
    <col min="16" max="16" width="6.42578125" bestFit="1" customWidth="1"/>
    <col min="17" max="17" width="9.5703125" style="128" bestFit="1" customWidth="1"/>
    <col min="18" max="18" width="12.42578125" bestFit="1" customWidth="1"/>
  </cols>
  <sheetData>
    <row r="1" spans="1:18" x14ac:dyDescent="0.25">
      <c r="A1" s="1"/>
      <c r="B1" s="43"/>
      <c r="C1" s="1"/>
      <c r="D1" s="1"/>
    </row>
    <row r="2" spans="1:18" ht="18.75" x14ac:dyDescent="0.25">
      <c r="A2" s="757" t="s">
        <v>0</v>
      </c>
      <c r="B2" s="757"/>
      <c r="C2" s="757"/>
      <c r="D2" s="757"/>
      <c r="E2" s="757"/>
      <c r="F2" s="757"/>
      <c r="G2" s="757"/>
      <c r="H2" s="757"/>
      <c r="I2" s="757"/>
      <c r="J2" s="757"/>
      <c r="K2" s="757"/>
      <c r="L2" s="757"/>
      <c r="M2" s="757"/>
      <c r="N2" s="757"/>
      <c r="O2" s="757"/>
      <c r="P2" s="757"/>
      <c r="Q2" s="757"/>
      <c r="R2" s="757"/>
    </row>
    <row r="3" spans="1:18" ht="18.75" x14ac:dyDescent="0.25">
      <c r="A3" s="757" t="s">
        <v>1</v>
      </c>
      <c r="B3" s="757"/>
      <c r="C3" s="757"/>
      <c r="D3" s="757"/>
      <c r="E3" s="757"/>
      <c r="F3" s="757"/>
      <c r="G3" s="757"/>
      <c r="H3" s="757"/>
      <c r="I3" s="757"/>
      <c r="J3" s="757"/>
      <c r="K3" s="757"/>
      <c r="L3" s="757"/>
      <c r="M3" s="757"/>
      <c r="N3" s="757"/>
      <c r="O3" s="757"/>
      <c r="P3" s="757"/>
      <c r="Q3" s="757"/>
      <c r="R3" s="757"/>
    </row>
    <row r="4" spans="1:18" ht="19.5" thickBot="1" x14ac:dyDescent="0.3">
      <c r="A4" s="758" t="s">
        <v>2</v>
      </c>
      <c r="B4" s="758"/>
      <c r="C4" s="758"/>
      <c r="D4" s="758"/>
      <c r="E4" s="758"/>
      <c r="F4" s="758"/>
      <c r="G4" s="758"/>
      <c r="H4" s="758"/>
      <c r="I4" s="758"/>
      <c r="J4" s="758"/>
      <c r="K4" s="758"/>
      <c r="L4" s="758"/>
      <c r="M4" s="758"/>
      <c r="N4" s="758"/>
      <c r="O4" s="758"/>
      <c r="P4" s="758"/>
      <c r="Q4" s="758"/>
      <c r="R4" s="758"/>
    </row>
    <row r="5" spans="1:18" ht="34.5" customHeight="1" x14ac:dyDescent="0.25">
      <c r="A5" s="830" t="s">
        <v>87</v>
      </c>
      <c r="B5" s="831"/>
      <c r="C5" s="831"/>
      <c r="D5" s="831"/>
      <c r="E5" s="831"/>
      <c r="F5" s="831"/>
      <c r="G5" s="831"/>
      <c r="H5" s="831"/>
      <c r="I5" s="831"/>
      <c r="J5" s="831"/>
      <c r="K5" s="831"/>
      <c r="L5" s="831"/>
      <c r="M5" s="831"/>
      <c r="N5" s="831"/>
      <c r="O5" s="831"/>
      <c r="P5" s="831"/>
      <c r="Q5" s="831"/>
      <c r="R5" s="832"/>
    </row>
    <row r="6" spans="1:18" ht="25.5" x14ac:dyDescent="0.25">
      <c r="A6" s="151" t="s">
        <v>13</v>
      </c>
      <c r="B6" s="151" t="s">
        <v>2613</v>
      </c>
      <c r="C6" s="151" t="s">
        <v>15</v>
      </c>
      <c r="D6" s="151" t="s">
        <v>7</v>
      </c>
      <c r="E6" s="151" t="s">
        <v>2753</v>
      </c>
      <c r="F6" s="151" t="s">
        <v>3747</v>
      </c>
      <c r="G6" s="151" t="s">
        <v>2762</v>
      </c>
      <c r="H6" s="151" t="s">
        <v>2862</v>
      </c>
      <c r="I6" s="151" t="s">
        <v>2766</v>
      </c>
      <c r="J6" s="151" t="s">
        <v>2769</v>
      </c>
      <c r="K6" s="151" t="s">
        <v>2772</v>
      </c>
      <c r="L6" s="151" t="s">
        <v>2882</v>
      </c>
      <c r="M6" s="151" t="s">
        <v>2776</v>
      </c>
      <c r="N6" s="151" t="s">
        <v>2779</v>
      </c>
      <c r="O6" s="151" t="s">
        <v>2780</v>
      </c>
      <c r="P6" s="151" t="s">
        <v>1462</v>
      </c>
      <c r="Q6" s="151" t="s">
        <v>1543</v>
      </c>
      <c r="R6" s="272" t="s">
        <v>1544</v>
      </c>
    </row>
    <row r="7" spans="1:18" x14ac:dyDescent="0.25">
      <c r="A7" s="112">
        <v>1</v>
      </c>
      <c r="B7" s="297">
        <v>34001002</v>
      </c>
      <c r="C7" s="222" t="s">
        <v>1545</v>
      </c>
      <c r="D7" s="61" t="s">
        <v>20</v>
      </c>
      <c r="E7" s="220">
        <v>40</v>
      </c>
      <c r="F7" s="220">
        <v>40</v>
      </c>
      <c r="G7" s="220">
        <v>3</v>
      </c>
      <c r="H7" s="220">
        <v>300</v>
      </c>
      <c r="I7" s="220">
        <v>12</v>
      </c>
      <c r="J7" s="220">
        <v>150</v>
      </c>
      <c r="K7" s="220">
        <v>30</v>
      </c>
      <c r="L7" s="220">
        <v>200</v>
      </c>
      <c r="M7" s="220">
        <v>12</v>
      </c>
      <c r="N7" s="220">
        <v>15</v>
      </c>
      <c r="O7" s="220">
        <v>20</v>
      </c>
      <c r="P7" s="220">
        <f>H7+G7+E7+I7+J7+K7+L7+M7</f>
        <v>747</v>
      </c>
      <c r="Q7" s="113">
        <v>117.24</v>
      </c>
      <c r="R7" s="298">
        <f>Q7*P7</f>
        <v>87578.28</v>
      </c>
    </row>
    <row r="8" spans="1:18" x14ac:dyDescent="0.25">
      <c r="A8" s="112">
        <v>2</v>
      </c>
      <c r="B8" s="297">
        <v>34001003</v>
      </c>
      <c r="C8" s="61" t="s">
        <v>1546</v>
      </c>
      <c r="D8" s="61" t="s">
        <v>20</v>
      </c>
      <c r="E8" s="219"/>
      <c r="F8" s="453"/>
      <c r="G8" s="219"/>
      <c r="H8" s="219"/>
      <c r="I8" s="219"/>
      <c r="J8" s="219">
        <v>60</v>
      </c>
      <c r="K8" s="219"/>
      <c r="L8" s="219">
        <v>100</v>
      </c>
      <c r="M8" s="219"/>
      <c r="N8" s="219"/>
      <c r="O8" s="219"/>
      <c r="P8" s="220">
        <f t="shared" ref="P8:P10" si="0">H8+G8+E8+I8+J8+K8+L8+M8</f>
        <v>160</v>
      </c>
      <c r="Q8" s="113">
        <v>449.66</v>
      </c>
      <c r="R8" s="298">
        <f t="shared" ref="R8:R10" si="1">Q8*P8</f>
        <v>71945.600000000006</v>
      </c>
    </row>
    <row r="9" spans="1:18" x14ac:dyDescent="0.25">
      <c r="A9" s="112">
        <v>3</v>
      </c>
      <c r="B9" s="297">
        <v>197001248</v>
      </c>
      <c r="C9" s="222" t="s">
        <v>1547</v>
      </c>
      <c r="D9" s="61" t="s">
        <v>20</v>
      </c>
      <c r="E9" s="219">
        <v>20</v>
      </c>
      <c r="F9" s="453">
        <v>20</v>
      </c>
      <c r="G9" s="219">
        <v>3</v>
      </c>
      <c r="H9" s="219">
        <v>6</v>
      </c>
      <c r="I9" s="219">
        <v>2</v>
      </c>
      <c r="J9" s="219">
        <v>30</v>
      </c>
      <c r="K9" s="219">
        <v>2</v>
      </c>
      <c r="L9" s="219">
        <v>500</v>
      </c>
      <c r="M9" s="219">
        <v>2</v>
      </c>
      <c r="N9" s="219"/>
      <c r="O9" s="219">
        <v>2</v>
      </c>
      <c r="P9" s="220">
        <f t="shared" si="0"/>
        <v>565</v>
      </c>
      <c r="Q9" s="113">
        <v>247.5</v>
      </c>
      <c r="R9" s="298">
        <f t="shared" si="1"/>
        <v>139837.5</v>
      </c>
    </row>
    <row r="10" spans="1:18" x14ac:dyDescent="0.25">
      <c r="A10" s="112">
        <v>4</v>
      </c>
      <c r="B10" s="297">
        <v>197001055</v>
      </c>
      <c r="C10" s="61" t="s">
        <v>1548</v>
      </c>
      <c r="D10" s="61" t="s">
        <v>20</v>
      </c>
      <c r="E10" s="219"/>
      <c r="F10" s="453"/>
      <c r="G10" s="219"/>
      <c r="H10" s="219"/>
      <c r="I10" s="219"/>
      <c r="J10" s="219">
        <v>12</v>
      </c>
      <c r="K10" s="219"/>
      <c r="L10" s="219">
        <v>950</v>
      </c>
      <c r="M10" s="219"/>
      <c r="N10" s="219"/>
      <c r="O10" s="219"/>
      <c r="P10" s="220">
        <f t="shared" si="0"/>
        <v>962</v>
      </c>
      <c r="Q10" s="113">
        <v>766.66</v>
      </c>
      <c r="R10" s="298">
        <f t="shared" si="1"/>
        <v>737526.91999999993</v>
      </c>
    </row>
    <row r="11" spans="1:18" x14ac:dyDescent="0.25">
      <c r="A11" s="833" t="s">
        <v>2885</v>
      </c>
      <c r="B11" s="833"/>
      <c r="C11" s="833"/>
      <c r="D11" s="833"/>
      <c r="E11" s="568"/>
      <c r="F11" s="726"/>
      <c r="G11" s="568"/>
      <c r="H11" s="568"/>
      <c r="I11" s="568"/>
      <c r="J11" s="568"/>
      <c r="K11" s="568"/>
      <c r="L11" s="568"/>
      <c r="M11" s="568"/>
      <c r="N11" s="568"/>
      <c r="O11" s="568"/>
      <c r="P11" s="527"/>
      <c r="Q11" s="527"/>
      <c r="R11" s="569">
        <f>SUM(R7:R10)</f>
        <v>1036888.2999999999</v>
      </c>
    </row>
  </sheetData>
  <mergeCells count="5">
    <mergeCell ref="A5:R5"/>
    <mergeCell ref="A2:R2"/>
    <mergeCell ref="A3:R3"/>
    <mergeCell ref="A4:R4"/>
    <mergeCell ref="A11:D11"/>
  </mergeCells>
  <pageMargins left="0" right="0" top="0.78740157480314965" bottom="0.78740157480314965" header="0.31496062992125984" footer="0.31496062992125984"/>
  <pageSetup paperSize="9" scale="8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34"/>
  <sheetViews>
    <sheetView workbookViewId="0">
      <selection activeCell="G138" sqref="G138"/>
    </sheetView>
  </sheetViews>
  <sheetFormatPr defaultRowHeight="15" x14ac:dyDescent="0.25"/>
  <cols>
    <col min="1" max="1" width="4.7109375" bestFit="1" customWidth="1"/>
    <col min="2" max="2" width="10.85546875" bestFit="1" customWidth="1"/>
    <col min="3" max="3" width="48.28515625" style="7" customWidth="1"/>
    <col min="4" max="4" width="5" bestFit="1" customWidth="1"/>
    <col min="5" max="5" width="8.42578125" bestFit="1" customWidth="1"/>
    <col min="6" max="6" width="6.7109375" bestFit="1" customWidth="1"/>
    <col min="7" max="7" width="5.85546875" bestFit="1" customWidth="1"/>
    <col min="8" max="8" width="9" bestFit="1" customWidth="1"/>
    <col min="9" max="9" width="7.28515625" bestFit="1" customWidth="1"/>
    <col min="10" max="10" width="6.140625" bestFit="1" customWidth="1"/>
    <col min="11" max="11" width="5" bestFit="1" customWidth="1"/>
    <col min="12" max="12" width="6.42578125" bestFit="1" customWidth="1"/>
    <col min="13" max="13" width="5.42578125" bestFit="1" customWidth="1"/>
    <col min="14" max="14" width="9.28515625" bestFit="1" customWidth="1"/>
    <col min="15" max="15" width="8" bestFit="1" customWidth="1"/>
    <col min="16" max="16" width="6.42578125" bestFit="1" customWidth="1"/>
    <col min="17" max="17" width="11.28515625" bestFit="1" customWidth="1"/>
  </cols>
  <sheetData>
    <row r="1" spans="1:17" x14ac:dyDescent="0.25">
      <c r="A1" s="9"/>
      <c r="B1" s="9"/>
      <c r="C1" s="10"/>
      <c r="D1" s="9"/>
    </row>
    <row r="2" spans="1:17" ht="18.75" customHeight="1" x14ac:dyDescent="0.25">
      <c r="A2" s="837" t="s">
        <v>0</v>
      </c>
      <c r="B2" s="837"/>
      <c r="C2" s="837"/>
      <c r="D2" s="837"/>
      <c r="E2" s="837"/>
      <c r="F2" s="837"/>
      <c r="G2" s="837"/>
    </row>
    <row r="3" spans="1:17" ht="18.75" customHeight="1" x14ac:dyDescent="0.25">
      <c r="A3" s="838" t="s">
        <v>1</v>
      </c>
      <c r="B3" s="838"/>
      <c r="C3" s="838"/>
      <c r="D3" s="838"/>
      <c r="E3" s="838"/>
      <c r="F3" s="838"/>
      <c r="G3" s="838"/>
    </row>
    <row r="4" spans="1:17" ht="19.5" customHeight="1" thickBot="1" x14ac:dyDescent="0.3">
      <c r="A4" s="839" t="s">
        <v>2</v>
      </c>
      <c r="B4" s="839"/>
      <c r="C4" s="839"/>
      <c r="D4" s="839"/>
      <c r="E4" s="839"/>
      <c r="F4" s="839"/>
      <c r="G4" s="839"/>
    </row>
    <row r="5" spans="1:17" ht="29.25" thickBot="1" x14ac:dyDescent="0.3">
      <c r="A5" s="834" t="s">
        <v>89</v>
      </c>
      <c r="B5" s="835"/>
      <c r="C5" s="835"/>
      <c r="D5" s="835"/>
      <c r="E5" s="835"/>
      <c r="F5" s="835"/>
      <c r="G5" s="835"/>
      <c r="H5" s="835"/>
      <c r="I5" s="835"/>
      <c r="J5" s="835"/>
      <c r="K5" s="835"/>
      <c r="L5" s="835"/>
      <c r="M5" s="835"/>
      <c r="N5" s="835"/>
      <c r="O5" s="835"/>
      <c r="P5" s="835"/>
      <c r="Q5" s="836"/>
    </row>
    <row r="6" spans="1:17" x14ac:dyDescent="0.25">
      <c r="A6" s="571" t="s">
        <v>13</v>
      </c>
      <c r="B6" s="571" t="s">
        <v>14</v>
      </c>
      <c r="C6" s="571" t="s">
        <v>15</v>
      </c>
      <c r="D6" s="571" t="s">
        <v>7</v>
      </c>
      <c r="E6" s="571" t="s">
        <v>2753</v>
      </c>
      <c r="F6" s="572" t="s">
        <v>2762</v>
      </c>
      <c r="G6" s="572" t="s">
        <v>2862</v>
      </c>
      <c r="H6" s="573" t="s">
        <v>2947</v>
      </c>
      <c r="I6" s="573" t="s">
        <v>2860</v>
      </c>
      <c r="J6" s="572" t="s">
        <v>2769</v>
      </c>
      <c r="K6" s="572" t="s">
        <v>2772</v>
      </c>
      <c r="L6" s="572" t="s">
        <v>2882</v>
      </c>
      <c r="M6" s="572" t="s">
        <v>2776</v>
      </c>
      <c r="N6" s="572" t="s">
        <v>2779</v>
      </c>
      <c r="O6" s="369" t="s">
        <v>1462</v>
      </c>
      <c r="P6" s="369" t="s">
        <v>868</v>
      </c>
      <c r="Q6" s="369" t="s">
        <v>869</v>
      </c>
    </row>
    <row r="7" spans="1:17" ht="48" x14ac:dyDescent="0.25">
      <c r="A7" s="299">
        <v>1</v>
      </c>
      <c r="B7" s="300">
        <v>48001051</v>
      </c>
      <c r="C7" s="158" t="s">
        <v>2446</v>
      </c>
      <c r="D7" s="301" t="s">
        <v>20</v>
      </c>
      <c r="E7" s="426"/>
      <c r="F7" s="502"/>
      <c r="G7" s="426">
        <v>200</v>
      </c>
      <c r="H7" s="426">
        <v>150</v>
      </c>
      <c r="I7" s="426">
        <v>150</v>
      </c>
      <c r="J7" s="354">
        <v>80</v>
      </c>
      <c r="K7" s="426">
        <v>3</v>
      </c>
      <c r="L7" s="426">
        <v>50</v>
      </c>
      <c r="M7" s="350">
        <v>12</v>
      </c>
      <c r="N7" s="426"/>
      <c r="O7" s="502">
        <f>E7+F7+G7+H7+I7+J7+K7+L7+M7+N7</f>
        <v>645</v>
      </c>
      <c r="P7" s="570">
        <v>10.99</v>
      </c>
      <c r="Q7" s="570">
        <f>P7*O7</f>
        <v>7088.55</v>
      </c>
    </row>
    <row r="8" spans="1:17" ht="72" x14ac:dyDescent="0.25">
      <c r="A8" s="299">
        <v>2</v>
      </c>
      <c r="B8" s="300">
        <v>48001054</v>
      </c>
      <c r="C8" s="158" t="s">
        <v>2504</v>
      </c>
      <c r="D8" s="303" t="s">
        <v>32</v>
      </c>
      <c r="E8" s="426"/>
      <c r="F8" s="502"/>
      <c r="G8" s="426">
        <v>200</v>
      </c>
      <c r="H8" s="426">
        <v>150</v>
      </c>
      <c r="I8" s="426">
        <v>150</v>
      </c>
      <c r="J8" s="354">
        <v>30</v>
      </c>
      <c r="K8" s="426">
        <v>10</v>
      </c>
      <c r="L8" s="426">
        <v>30</v>
      </c>
      <c r="M8" s="350"/>
      <c r="N8" s="426"/>
      <c r="O8" s="502">
        <f t="shared" ref="O8:O71" si="0">E8+F8+G8+H8+I8+J8+K8+L8+M8+N8</f>
        <v>570</v>
      </c>
      <c r="P8" s="570">
        <v>1</v>
      </c>
      <c r="Q8" s="570">
        <f t="shared" ref="Q8:Q71" si="1">P8*O8</f>
        <v>570</v>
      </c>
    </row>
    <row r="9" spans="1:17" ht="192" x14ac:dyDescent="0.25">
      <c r="A9" s="299">
        <v>3</v>
      </c>
      <c r="B9" s="300">
        <v>48001317</v>
      </c>
      <c r="C9" s="158" t="s">
        <v>2447</v>
      </c>
      <c r="D9" s="303" t="s">
        <v>20</v>
      </c>
      <c r="E9" s="426">
        <v>10</v>
      </c>
      <c r="F9" s="502">
        <v>10</v>
      </c>
      <c r="G9" s="426">
        <v>1000</v>
      </c>
      <c r="H9" s="426">
        <v>800</v>
      </c>
      <c r="I9" s="426">
        <v>700</v>
      </c>
      <c r="J9" s="354">
        <v>300</v>
      </c>
      <c r="K9" s="426">
        <v>20</v>
      </c>
      <c r="L9" s="426">
        <v>100</v>
      </c>
      <c r="M9" s="350">
        <v>12</v>
      </c>
      <c r="N9" s="426">
        <v>50</v>
      </c>
      <c r="O9" s="502">
        <f t="shared" si="0"/>
        <v>3002</v>
      </c>
      <c r="P9" s="570">
        <v>2.99</v>
      </c>
      <c r="Q9" s="570">
        <f t="shared" si="1"/>
        <v>8975.9800000000014</v>
      </c>
    </row>
    <row r="10" spans="1:17" ht="96" x14ac:dyDescent="0.25">
      <c r="A10" s="299">
        <v>4</v>
      </c>
      <c r="B10" s="300">
        <v>48001055</v>
      </c>
      <c r="C10" s="158" t="s">
        <v>2448</v>
      </c>
      <c r="D10" s="303" t="s">
        <v>32</v>
      </c>
      <c r="E10" s="426">
        <v>150</v>
      </c>
      <c r="F10" s="502">
        <v>50</v>
      </c>
      <c r="G10" s="426">
        <v>2000</v>
      </c>
      <c r="H10" s="426">
        <v>1000</v>
      </c>
      <c r="I10" s="426">
        <v>1000</v>
      </c>
      <c r="J10" s="354">
        <v>500</v>
      </c>
      <c r="K10" s="426">
        <v>300</v>
      </c>
      <c r="L10" s="426">
        <v>3000</v>
      </c>
      <c r="M10" s="350">
        <v>24</v>
      </c>
      <c r="N10" s="426">
        <v>20</v>
      </c>
      <c r="O10" s="502">
        <f t="shared" si="0"/>
        <v>8044</v>
      </c>
      <c r="P10" s="570">
        <v>6.49</v>
      </c>
      <c r="Q10" s="570">
        <f t="shared" si="1"/>
        <v>52205.560000000005</v>
      </c>
    </row>
    <row r="11" spans="1:17" ht="132" x14ac:dyDescent="0.25">
      <c r="A11" s="299">
        <v>5</v>
      </c>
      <c r="B11" s="300">
        <v>48001103</v>
      </c>
      <c r="C11" s="158" t="s">
        <v>2449</v>
      </c>
      <c r="D11" s="303" t="s">
        <v>16</v>
      </c>
      <c r="E11" s="426"/>
      <c r="F11" s="502"/>
      <c r="G11" s="426">
        <v>200</v>
      </c>
      <c r="H11" s="426">
        <v>200</v>
      </c>
      <c r="I11" s="426">
        <v>150</v>
      </c>
      <c r="J11" s="354">
        <v>200</v>
      </c>
      <c r="K11" s="426">
        <v>50</v>
      </c>
      <c r="L11" s="426">
        <v>100</v>
      </c>
      <c r="M11" s="350">
        <v>12</v>
      </c>
      <c r="N11" s="426">
        <v>150</v>
      </c>
      <c r="O11" s="502">
        <f t="shared" si="0"/>
        <v>1062</v>
      </c>
      <c r="P11" s="570">
        <v>7.11</v>
      </c>
      <c r="Q11" s="570">
        <f t="shared" si="1"/>
        <v>7550.8200000000006</v>
      </c>
    </row>
    <row r="12" spans="1:17" ht="36" x14ac:dyDescent="0.25">
      <c r="A12" s="299">
        <v>6</v>
      </c>
      <c r="B12" s="300">
        <v>48001103</v>
      </c>
      <c r="C12" s="158" t="s">
        <v>2450</v>
      </c>
      <c r="D12" s="303" t="s">
        <v>20</v>
      </c>
      <c r="E12" s="426">
        <v>500</v>
      </c>
      <c r="F12" s="502"/>
      <c r="G12" s="426">
        <v>1000</v>
      </c>
      <c r="H12" s="426">
        <v>1000</v>
      </c>
      <c r="I12" s="426">
        <v>1000</v>
      </c>
      <c r="J12" s="354">
        <v>300</v>
      </c>
      <c r="K12" s="426">
        <v>1250</v>
      </c>
      <c r="L12" s="426">
        <v>5000</v>
      </c>
      <c r="M12" s="350">
        <v>300</v>
      </c>
      <c r="N12" s="426"/>
      <c r="O12" s="502">
        <f t="shared" si="0"/>
        <v>10350</v>
      </c>
      <c r="P12" s="570">
        <v>0.7</v>
      </c>
      <c r="Q12" s="570">
        <f t="shared" si="1"/>
        <v>7244.9999999999991</v>
      </c>
    </row>
    <row r="13" spans="1:17" ht="24" x14ac:dyDescent="0.25">
      <c r="A13" s="299">
        <v>7</v>
      </c>
      <c r="B13" s="300">
        <v>6001447</v>
      </c>
      <c r="C13" s="158" t="s">
        <v>2933</v>
      </c>
      <c r="D13" s="303" t="s">
        <v>90</v>
      </c>
      <c r="E13" s="426">
        <v>100</v>
      </c>
      <c r="F13" s="502"/>
      <c r="G13" s="426">
        <v>85</v>
      </c>
      <c r="H13" s="426">
        <v>60</v>
      </c>
      <c r="I13" s="426">
        <v>60</v>
      </c>
      <c r="J13" s="354">
        <v>300</v>
      </c>
      <c r="K13" s="426">
        <v>6</v>
      </c>
      <c r="L13" s="426">
        <v>80000</v>
      </c>
      <c r="M13" s="350">
        <v>1000</v>
      </c>
      <c r="N13" s="426"/>
      <c r="O13" s="502">
        <f t="shared" si="0"/>
        <v>81611</v>
      </c>
      <c r="P13" s="570">
        <v>0.37</v>
      </c>
      <c r="Q13" s="570">
        <f t="shared" si="1"/>
        <v>30196.07</v>
      </c>
    </row>
    <row r="14" spans="1:17" ht="60" x14ac:dyDescent="0.25">
      <c r="A14" s="299">
        <v>8</v>
      </c>
      <c r="B14" s="300">
        <v>48001459</v>
      </c>
      <c r="C14" s="158" t="s">
        <v>2505</v>
      </c>
      <c r="D14" s="303" t="s">
        <v>20</v>
      </c>
      <c r="E14" s="426"/>
      <c r="F14" s="502"/>
      <c r="G14" s="426">
        <v>200</v>
      </c>
      <c r="H14" s="426">
        <v>100</v>
      </c>
      <c r="I14" s="426">
        <v>150</v>
      </c>
      <c r="J14" s="354">
        <v>100</v>
      </c>
      <c r="K14" s="426">
        <v>10</v>
      </c>
      <c r="L14" s="426">
        <v>50</v>
      </c>
      <c r="M14" s="350">
        <v>12</v>
      </c>
      <c r="N14" s="426"/>
      <c r="O14" s="502">
        <f t="shared" si="0"/>
        <v>622</v>
      </c>
      <c r="P14" s="570">
        <v>14.49</v>
      </c>
      <c r="Q14" s="570">
        <f t="shared" si="1"/>
        <v>9012.7800000000007</v>
      </c>
    </row>
    <row r="15" spans="1:17" ht="60" x14ac:dyDescent="0.25">
      <c r="A15" s="299">
        <v>9</v>
      </c>
      <c r="B15" s="300">
        <v>48001144</v>
      </c>
      <c r="C15" s="158" t="s">
        <v>2934</v>
      </c>
      <c r="D15" s="303"/>
      <c r="E15" s="426"/>
      <c r="F15" s="502"/>
      <c r="G15" s="426"/>
      <c r="H15" s="426"/>
      <c r="I15" s="426"/>
      <c r="J15" s="354">
        <v>80</v>
      </c>
      <c r="K15" s="426">
        <v>10</v>
      </c>
      <c r="L15" s="426">
        <v>10</v>
      </c>
      <c r="M15" s="350">
        <v>12</v>
      </c>
      <c r="N15" s="426"/>
      <c r="O15" s="502">
        <f t="shared" si="0"/>
        <v>112</v>
      </c>
      <c r="P15" s="570">
        <v>10.99</v>
      </c>
      <c r="Q15" s="570">
        <f t="shared" si="1"/>
        <v>1230.8800000000001</v>
      </c>
    </row>
    <row r="16" spans="1:17" ht="96" x14ac:dyDescent="0.25">
      <c r="A16" s="299">
        <v>10</v>
      </c>
      <c r="B16" s="300">
        <v>48001947</v>
      </c>
      <c r="C16" s="158" t="s">
        <v>2451</v>
      </c>
      <c r="D16" s="303" t="s">
        <v>20</v>
      </c>
      <c r="E16" s="426"/>
      <c r="F16" s="502"/>
      <c r="G16" s="426">
        <v>500</v>
      </c>
      <c r="H16" s="426">
        <v>300</v>
      </c>
      <c r="I16" s="426">
        <v>300</v>
      </c>
      <c r="J16" s="354">
        <v>50</v>
      </c>
      <c r="K16" s="426">
        <v>10</v>
      </c>
      <c r="L16" s="426">
        <v>200</v>
      </c>
      <c r="M16" s="350">
        <v>10</v>
      </c>
      <c r="N16" s="426"/>
      <c r="O16" s="502">
        <f t="shared" si="0"/>
        <v>1370</v>
      </c>
      <c r="P16" s="570">
        <v>3.79</v>
      </c>
      <c r="Q16" s="570">
        <f t="shared" si="1"/>
        <v>5192.3</v>
      </c>
    </row>
    <row r="17" spans="1:17" ht="120" x14ac:dyDescent="0.25">
      <c r="A17" s="299">
        <v>11</v>
      </c>
      <c r="B17" s="300">
        <v>48001735</v>
      </c>
      <c r="C17" s="158" t="s">
        <v>2935</v>
      </c>
      <c r="D17" s="303" t="s">
        <v>20</v>
      </c>
      <c r="E17" s="426">
        <v>20</v>
      </c>
      <c r="F17" s="502"/>
      <c r="G17" s="426">
        <v>1500</v>
      </c>
      <c r="H17" s="426">
        <v>1000</v>
      </c>
      <c r="I17" s="426">
        <v>1000</v>
      </c>
      <c r="J17" s="354">
        <v>100</v>
      </c>
      <c r="K17" s="426">
        <v>100</v>
      </c>
      <c r="L17" s="426">
        <v>200</v>
      </c>
      <c r="M17" s="350">
        <v>10</v>
      </c>
      <c r="N17" s="426">
        <v>20</v>
      </c>
      <c r="O17" s="502">
        <f t="shared" si="0"/>
        <v>3950</v>
      </c>
      <c r="P17" s="570">
        <v>15.74</v>
      </c>
      <c r="Q17" s="570">
        <f t="shared" si="1"/>
        <v>62173</v>
      </c>
    </row>
    <row r="18" spans="1:17" ht="84" x14ac:dyDescent="0.25">
      <c r="A18" s="299">
        <v>12</v>
      </c>
      <c r="B18" s="300">
        <v>48001776</v>
      </c>
      <c r="C18" s="158" t="s">
        <v>2546</v>
      </c>
      <c r="D18" s="303" t="s">
        <v>32</v>
      </c>
      <c r="E18" s="426"/>
      <c r="F18" s="502"/>
      <c r="G18" s="426"/>
      <c r="H18" s="426"/>
      <c r="I18" s="426"/>
      <c r="J18" s="354">
        <v>150</v>
      </c>
      <c r="K18" s="426">
        <v>5</v>
      </c>
      <c r="L18" s="426">
        <v>10</v>
      </c>
      <c r="M18" s="350"/>
      <c r="N18" s="426"/>
      <c r="O18" s="502">
        <f t="shared" si="0"/>
        <v>165</v>
      </c>
      <c r="P18" s="570">
        <v>5.49</v>
      </c>
      <c r="Q18" s="570">
        <f t="shared" si="1"/>
        <v>905.85</v>
      </c>
    </row>
    <row r="19" spans="1:17" ht="60" x14ac:dyDescent="0.25">
      <c r="A19" s="299">
        <v>13</v>
      </c>
      <c r="B19" s="300">
        <v>48001564</v>
      </c>
      <c r="C19" s="158" t="s">
        <v>2506</v>
      </c>
      <c r="D19" s="303" t="s">
        <v>83</v>
      </c>
      <c r="E19" s="426">
        <v>5</v>
      </c>
      <c r="F19" s="502"/>
      <c r="G19" s="426">
        <v>200</v>
      </c>
      <c r="H19" s="426">
        <v>150</v>
      </c>
      <c r="I19" s="426">
        <v>100</v>
      </c>
      <c r="J19" s="354">
        <v>40</v>
      </c>
      <c r="K19" s="426">
        <v>10</v>
      </c>
      <c r="L19" s="426">
        <v>35</v>
      </c>
      <c r="M19" s="350"/>
      <c r="N19" s="426"/>
      <c r="O19" s="502">
        <f t="shared" si="0"/>
        <v>540</v>
      </c>
      <c r="P19" s="570">
        <v>24.59</v>
      </c>
      <c r="Q19" s="570">
        <f t="shared" si="1"/>
        <v>13278.6</v>
      </c>
    </row>
    <row r="20" spans="1:17" ht="60" x14ac:dyDescent="0.25">
      <c r="A20" s="299">
        <v>14</v>
      </c>
      <c r="B20" s="300">
        <v>48001757</v>
      </c>
      <c r="C20" s="158" t="s">
        <v>2507</v>
      </c>
      <c r="D20" s="303" t="s">
        <v>20</v>
      </c>
      <c r="E20" s="426"/>
      <c r="F20" s="502"/>
      <c r="G20" s="426">
        <v>600</v>
      </c>
      <c r="H20" s="426">
        <v>400</v>
      </c>
      <c r="I20" s="426">
        <v>400</v>
      </c>
      <c r="J20" s="354">
        <v>40</v>
      </c>
      <c r="K20" s="426">
        <v>10</v>
      </c>
      <c r="L20" s="426">
        <v>100</v>
      </c>
      <c r="M20" s="350"/>
      <c r="N20" s="426"/>
      <c r="O20" s="502">
        <f t="shared" si="0"/>
        <v>1550</v>
      </c>
      <c r="P20" s="570">
        <v>7.66</v>
      </c>
      <c r="Q20" s="570">
        <f t="shared" si="1"/>
        <v>11873</v>
      </c>
    </row>
    <row r="21" spans="1:17" ht="60" x14ac:dyDescent="0.25">
      <c r="A21" s="299">
        <v>15</v>
      </c>
      <c r="B21" s="300">
        <v>48001566</v>
      </c>
      <c r="C21" s="158" t="s">
        <v>2547</v>
      </c>
      <c r="D21" s="303" t="s">
        <v>20</v>
      </c>
      <c r="E21" s="426"/>
      <c r="F21" s="502"/>
      <c r="G21" s="426"/>
      <c r="H21" s="426"/>
      <c r="I21" s="426"/>
      <c r="J21" s="354">
        <v>80</v>
      </c>
      <c r="K21" s="426">
        <v>10</v>
      </c>
      <c r="L21" s="426">
        <v>100</v>
      </c>
      <c r="M21" s="350"/>
      <c r="N21" s="426"/>
      <c r="O21" s="502">
        <f t="shared" si="0"/>
        <v>190</v>
      </c>
      <c r="P21" s="570">
        <v>12.5</v>
      </c>
      <c r="Q21" s="570">
        <f t="shared" si="1"/>
        <v>2375</v>
      </c>
    </row>
    <row r="22" spans="1:17" ht="96" x14ac:dyDescent="0.25">
      <c r="A22" s="299">
        <v>16</v>
      </c>
      <c r="B22" s="300">
        <v>48001578</v>
      </c>
      <c r="C22" s="158" t="s">
        <v>2452</v>
      </c>
      <c r="D22" s="303" t="s">
        <v>90</v>
      </c>
      <c r="E22" s="426"/>
      <c r="F22" s="502"/>
      <c r="G22" s="426">
        <v>120</v>
      </c>
      <c r="H22" s="426">
        <v>120</v>
      </c>
      <c r="I22" s="426">
        <v>100</v>
      </c>
      <c r="J22" s="354">
        <v>80</v>
      </c>
      <c r="K22" s="426">
        <v>10</v>
      </c>
      <c r="L22" s="426">
        <v>500</v>
      </c>
      <c r="M22" s="350">
        <v>10</v>
      </c>
      <c r="N22" s="426"/>
      <c r="O22" s="502">
        <f t="shared" si="0"/>
        <v>940</v>
      </c>
      <c r="P22" s="570">
        <v>16.05</v>
      </c>
      <c r="Q22" s="570">
        <f t="shared" si="1"/>
        <v>15087</v>
      </c>
    </row>
    <row r="23" spans="1:17" ht="36" x14ac:dyDescent="0.25">
      <c r="A23" s="299">
        <v>17</v>
      </c>
      <c r="B23" s="300">
        <v>48001894</v>
      </c>
      <c r="C23" s="158" t="s">
        <v>2936</v>
      </c>
      <c r="D23" s="303" t="s">
        <v>32</v>
      </c>
      <c r="E23" s="426"/>
      <c r="F23" s="502"/>
      <c r="G23" s="426">
        <v>240</v>
      </c>
      <c r="H23" s="426">
        <v>240</v>
      </c>
      <c r="I23" s="426">
        <v>150</v>
      </c>
      <c r="J23" s="354">
        <v>200</v>
      </c>
      <c r="K23" s="426">
        <v>10</v>
      </c>
      <c r="L23" s="426">
        <v>10000</v>
      </c>
      <c r="M23" s="350">
        <v>10</v>
      </c>
      <c r="N23" s="426">
        <v>20</v>
      </c>
      <c r="O23" s="502">
        <f t="shared" si="0"/>
        <v>10870</v>
      </c>
      <c r="P23" s="570">
        <v>6.99</v>
      </c>
      <c r="Q23" s="570">
        <f t="shared" si="1"/>
        <v>75981.3</v>
      </c>
    </row>
    <row r="24" spans="1:17" ht="156" x14ac:dyDescent="0.25">
      <c r="A24" s="299">
        <v>18</v>
      </c>
      <c r="B24" s="300">
        <v>48001809</v>
      </c>
      <c r="C24" s="158" t="s">
        <v>2937</v>
      </c>
      <c r="D24" s="303" t="s">
        <v>32</v>
      </c>
      <c r="E24" s="426"/>
      <c r="F24" s="502"/>
      <c r="G24" s="426">
        <v>200</v>
      </c>
      <c r="H24" s="426">
        <v>200</v>
      </c>
      <c r="I24" s="426">
        <v>150</v>
      </c>
      <c r="J24" s="354">
        <v>100</v>
      </c>
      <c r="K24" s="426">
        <v>10</v>
      </c>
      <c r="L24" s="426">
        <v>100</v>
      </c>
      <c r="M24" s="350">
        <v>10</v>
      </c>
      <c r="N24" s="426"/>
      <c r="O24" s="502">
        <f t="shared" si="0"/>
        <v>770</v>
      </c>
      <c r="P24" s="570">
        <v>18.989999999999998</v>
      </c>
      <c r="Q24" s="570">
        <f t="shared" si="1"/>
        <v>14622.3</v>
      </c>
    </row>
    <row r="25" spans="1:17" ht="192" x14ac:dyDescent="0.25">
      <c r="A25" s="299">
        <v>19</v>
      </c>
      <c r="B25" s="300">
        <v>48001001</v>
      </c>
      <c r="C25" s="158" t="s">
        <v>2453</v>
      </c>
      <c r="D25" s="303" t="s">
        <v>32</v>
      </c>
      <c r="E25" s="426"/>
      <c r="F25" s="502"/>
      <c r="G25" s="426">
        <v>2000</v>
      </c>
      <c r="H25" s="426">
        <v>1000</v>
      </c>
      <c r="I25" s="426">
        <v>1000</v>
      </c>
      <c r="J25" s="354">
        <v>20</v>
      </c>
      <c r="K25" s="426">
        <v>20</v>
      </c>
      <c r="L25" s="426">
        <v>100</v>
      </c>
      <c r="M25" s="350"/>
      <c r="N25" s="426"/>
      <c r="O25" s="502">
        <f t="shared" si="0"/>
        <v>4140</v>
      </c>
      <c r="P25" s="570">
        <v>9.6999999999999993</v>
      </c>
      <c r="Q25" s="570">
        <f t="shared" si="1"/>
        <v>40158</v>
      </c>
    </row>
    <row r="26" spans="1:17" ht="180" x14ac:dyDescent="0.25">
      <c r="A26" s="299">
        <v>20</v>
      </c>
      <c r="B26" s="300">
        <v>8001430</v>
      </c>
      <c r="C26" s="158" t="s">
        <v>2938</v>
      </c>
      <c r="D26" s="303" t="s">
        <v>32</v>
      </c>
      <c r="E26" s="426">
        <v>100</v>
      </c>
      <c r="F26" s="502">
        <v>15</v>
      </c>
      <c r="G26" s="426">
        <v>3000</v>
      </c>
      <c r="H26" s="426">
        <v>2000</v>
      </c>
      <c r="I26" s="426">
        <v>2000</v>
      </c>
      <c r="J26" s="354">
        <v>1000</v>
      </c>
      <c r="K26" s="426">
        <v>50</v>
      </c>
      <c r="L26" s="426">
        <v>300</v>
      </c>
      <c r="M26" s="350">
        <v>50</v>
      </c>
      <c r="N26" s="426">
        <v>50</v>
      </c>
      <c r="O26" s="502">
        <f t="shared" si="0"/>
        <v>8565</v>
      </c>
      <c r="P26" s="570">
        <v>3.99</v>
      </c>
      <c r="Q26" s="570">
        <f t="shared" si="1"/>
        <v>34174.35</v>
      </c>
    </row>
    <row r="27" spans="1:17" ht="168" x14ac:dyDescent="0.25">
      <c r="A27" s="299">
        <v>21</v>
      </c>
      <c r="B27" s="300">
        <v>48001426</v>
      </c>
      <c r="C27" s="158" t="s">
        <v>2454</v>
      </c>
      <c r="D27" s="303" t="s">
        <v>20</v>
      </c>
      <c r="E27" s="426">
        <v>100</v>
      </c>
      <c r="F27" s="502">
        <v>15</v>
      </c>
      <c r="G27" s="426">
        <v>3000</v>
      </c>
      <c r="H27" s="426">
        <v>3000</v>
      </c>
      <c r="I27" s="426">
        <v>3000</v>
      </c>
      <c r="J27" s="354">
        <v>1000</v>
      </c>
      <c r="K27" s="426">
        <v>50</v>
      </c>
      <c r="L27" s="426">
        <v>300</v>
      </c>
      <c r="M27" s="350">
        <v>50</v>
      </c>
      <c r="N27" s="426">
        <v>50</v>
      </c>
      <c r="O27" s="502">
        <f t="shared" si="0"/>
        <v>10565</v>
      </c>
      <c r="P27" s="570">
        <v>4.5</v>
      </c>
      <c r="Q27" s="570">
        <f t="shared" si="1"/>
        <v>47542.5</v>
      </c>
    </row>
    <row r="28" spans="1:17" ht="132" x14ac:dyDescent="0.25">
      <c r="A28" s="299">
        <v>22</v>
      </c>
      <c r="B28" s="300">
        <v>48001115</v>
      </c>
      <c r="C28" s="158" t="s">
        <v>2455</v>
      </c>
      <c r="D28" s="303" t="s">
        <v>32</v>
      </c>
      <c r="E28" s="426"/>
      <c r="F28" s="502"/>
      <c r="G28" s="426">
        <v>1000</v>
      </c>
      <c r="H28" s="426">
        <v>1000</v>
      </c>
      <c r="I28" s="426">
        <v>800</v>
      </c>
      <c r="J28" s="354">
        <v>2000</v>
      </c>
      <c r="K28" s="426">
        <v>20</v>
      </c>
      <c r="L28" s="426">
        <v>0</v>
      </c>
      <c r="M28" s="350">
        <v>50</v>
      </c>
      <c r="N28" s="426">
        <v>50</v>
      </c>
      <c r="O28" s="502">
        <f t="shared" si="0"/>
        <v>4920</v>
      </c>
      <c r="P28" s="570">
        <v>1.75</v>
      </c>
      <c r="Q28" s="570">
        <f t="shared" si="1"/>
        <v>8610</v>
      </c>
    </row>
    <row r="29" spans="1:17" ht="120" x14ac:dyDescent="0.25">
      <c r="A29" s="299">
        <v>23</v>
      </c>
      <c r="B29" s="300">
        <v>48001429</v>
      </c>
      <c r="C29" s="158" t="s">
        <v>2456</v>
      </c>
      <c r="D29" s="303" t="s">
        <v>20</v>
      </c>
      <c r="E29" s="426">
        <v>50</v>
      </c>
      <c r="F29" s="502">
        <v>15</v>
      </c>
      <c r="G29" s="426">
        <v>1000</v>
      </c>
      <c r="H29" s="426">
        <v>1000</v>
      </c>
      <c r="I29" s="426">
        <v>800</v>
      </c>
      <c r="J29" s="354">
        <v>1000</v>
      </c>
      <c r="K29" s="426">
        <v>30</v>
      </c>
      <c r="L29" s="426">
        <v>300</v>
      </c>
      <c r="M29" s="350">
        <v>50</v>
      </c>
      <c r="N29" s="426"/>
      <c r="O29" s="502">
        <f t="shared" si="0"/>
        <v>4245</v>
      </c>
      <c r="P29" s="570">
        <v>4.1399999999999997</v>
      </c>
      <c r="Q29" s="570">
        <f t="shared" si="1"/>
        <v>17574.3</v>
      </c>
    </row>
    <row r="30" spans="1:17" ht="96" x14ac:dyDescent="0.25">
      <c r="A30" s="299">
        <v>24</v>
      </c>
      <c r="B30" s="300">
        <v>48001425</v>
      </c>
      <c r="C30" s="158" t="s">
        <v>2457</v>
      </c>
      <c r="D30" s="303" t="s">
        <v>32</v>
      </c>
      <c r="E30" s="426">
        <v>50</v>
      </c>
      <c r="F30" s="502">
        <v>15</v>
      </c>
      <c r="G30" s="426">
        <v>2000</v>
      </c>
      <c r="H30" s="426">
        <v>1500</v>
      </c>
      <c r="I30" s="426">
        <v>1000</v>
      </c>
      <c r="J30" s="354">
        <v>100</v>
      </c>
      <c r="K30" s="426">
        <v>30</v>
      </c>
      <c r="L30" s="426">
        <v>300</v>
      </c>
      <c r="M30" s="350">
        <v>50</v>
      </c>
      <c r="N30" s="426"/>
      <c r="O30" s="502">
        <f t="shared" si="0"/>
        <v>5045</v>
      </c>
      <c r="P30" s="570">
        <v>3.49</v>
      </c>
      <c r="Q30" s="570">
        <f t="shared" si="1"/>
        <v>17607.05</v>
      </c>
    </row>
    <row r="31" spans="1:17" ht="180" x14ac:dyDescent="0.25">
      <c r="A31" s="299">
        <v>26</v>
      </c>
      <c r="B31" s="300">
        <v>48001905</v>
      </c>
      <c r="C31" s="158" t="s">
        <v>2458</v>
      </c>
      <c r="D31" s="303" t="s">
        <v>32</v>
      </c>
      <c r="E31" s="426">
        <v>50</v>
      </c>
      <c r="F31" s="502">
        <v>15</v>
      </c>
      <c r="G31" s="426"/>
      <c r="H31" s="426"/>
      <c r="I31" s="426"/>
      <c r="J31" s="354">
        <v>1500</v>
      </c>
      <c r="K31" s="426">
        <v>30</v>
      </c>
      <c r="L31" s="426">
        <v>50</v>
      </c>
      <c r="M31" s="350">
        <v>50</v>
      </c>
      <c r="N31" s="426"/>
      <c r="O31" s="502">
        <f t="shared" si="0"/>
        <v>1695</v>
      </c>
      <c r="P31" s="570">
        <v>3.02</v>
      </c>
      <c r="Q31" s="570">
        <f t="shared" si="1"/>
        <v>5118.8999999999996</v>
      </c>
    </row>
    <row r="32" spans="1:17" ht="120" x14ac:dyDescent="0.25">
      <c r="A32" s="299">
        <v>27</v>
      </c>
      <c r="B32" s="300">
        <v>48001149</v>
      </c>
      <c r="C32" s="158" t="s">
        <v>2459</v>
      </c>
      <c r="D32" s="303" t="s">
        <v>20</v>
      </c>
      <c r="E32" s="426"/>
      <c r="F32" s="502"/>
      <c r="G32" s="426">
        <v>120</v>
      </c>
      <c r="H32" s="426">
        <v>120</v>
      </c>
      <c r="I32" s="426">
        <v>100</v>
      </c>
      <c r="J32" s="354">
        <v>500</v>
      </c>
      <c r="K32" s="426">
        <v>10</v>
      </c>
      <c r="L32" s="426">
        <v>100</v>
      </c>
      <c r="M32" s="350">
        <v>50</v>
      </c>
      <c r="N32" s="426">
        <v>10</v>
      </c>
      <c r="O32" s="502">
        <f t="shared" si="0"/>
        <v>1010</v>
      </c>
      <c r="P32" s="570">
        <v>13.96</v>
      </c>
      <c r="Q32" s="570">
        <f t="shared" si="1"/>
        <v>14099.6</v>
      </c>
    </row>
    <row r="33" spans="1:17" ht="168" x14ac:dyDescent="0.25">
      <c r="A33" s="299">
        <v>28</v>
      </c>
      <c r="B33" s="300">
        <v>48001897</v>
      </c>
      <c r="C33" s="158" t="s">
        <v>2460</v>
      </c>
      <c r="D33" s="303" t="s">
        <v>20</v>
      </c>
      <c r="E33" s="426">
        <v>600</v>
      </c>
      <c r="F33" s="502">
        <v>50</v>
      </c>
      <c r="G33" s="426">
        <v>2000</v>
      </c>
      <c r="H33" s="426">
        <v>1000</v>
      </c>
      <c r="I33" s="426">
        <v>1000</v>
      </c>
      <c r="J33" s="354">
        <v>1000</v>
      </c>
      <c r="K33" s="426">
        <v>860</v>
      </c>
      <c r="L33" s="426">
        <v>15000</v>
      </c>
      <c r="M33" s="350">
        <v>50</v>
      </c>
      <c r="N33" s="426">
        <v>150</v>
      </c>
      <c r="O33" s="502">
        <f t="shared" si="0"/>
        <v>21710</v>
      </c>
      <c r="P33" s="570" t="s">
        <v>2854</v>
      </c>
      <c r="Q33" s="570" t="e">
        <f t="shared" si="1"/>
        <v>#VALUE!</v>
      </c>
    </row>
    <row r="34" spans="1:17" ht="36" x14ac:dyDescent="0.25">
      <c r="A34" s="299">
        <v>29</v>
      </c>
      <c r="B34" s="300">
        <v>48001883</v>
      </c>
      <c r="C34" s="158" t="s">
        <v>2939</v>
      </c>
      <c r="D34" s="303" t="s">
        <v>32</v>
      </c>
      <c r="E34" s="426"/>
      <c r="F34" s="502"/>
      <c r="G34" s="426"/>
      <c r="H34" s="426"/>
      <c r="I34" s="426"/>
      <c r="J34" s="354">
        <v>30</v>
      </c>
      <c r="K34" s="426">
        <v>100</v>
      </c>
      <c r="L34" s="426">
        <v>100</v>
      </c>
      <c r="M34" s="350">
        <v>100</v>
      </c>
      <c r="N34" s="426"/>
      <c r="O34" s="502">
        <f t="shared" si="0"/>
        <v>330</v>
      </c>
      <c r="P34" s="570">
        <v>15</v>
      </c>
      <c r="Q34" s="570">
        <f t="shared" si="1"/>
        <v>4950</v>
      </c>
    </row>
    <row r="35" spans="1:17" ht="84" x14ac:dyDescent="0.25">
      <c r="A35" s="299">
        <v>30</v>
      </c>
      <c r="B35" s="300">
        <v>48001885</v>
      </c>
      <c r="C35" s="158" t="s">
        <v>2461</v>
      </c>
      <c r="D35" s="303" t="s">
        <v>90</v>
      </c>
      <c r="E35" s="426"/>
      <c r="F35" s="502"/>
      <c r="G35" s="426">
        <v>300</v>
      </c>
      <c r="H35" s="426">
        <v>150</v>
      </c>
      <c r="I35" s="426">
        <v>200</v>
      </c>
      <c r="J35" s="354">
        <v>30</v>
      </c>
      <c r="K35" s="426">
        <v>20</v>
      </c>
      <c r="L35" s="426">
        <v>100</v>
      </c>
      <c r="M35" s="350"/>
      <c r="N35" s="426"/>
      <c r="O35" s="502">
        <f t="shared" si="0"/>
        <v>800</v>
      </c>
      <c r="P35" s="570">
        <v>0.89</v>
      </c>
      <c r="Q35" s="570">
        <f t="shared" si="1"/>
        <v>712</v>
      </c>
    </row>
    <row r="36" spans="1:17" ht="84" x14ac:dyDescent="0.25">
      <c r="A36" s="299">
        <v>31</v>
      </c>
      <c r="B36" s="300">
        <v>48001243</v>
      </c>
      <c r="C36" s="158" t="s">
        <v>2462</v>
      </c>
      <c r="D36" s="303" t="s">
        <v>90</v>
      </c>
      <c r="E36" s="426"/>
      <c r="F36" s="502"/>
      <c r="G36" s="426">
        <v>300</v>
      </c>
      <c r="H36" s="426">
        <v>150</v>
      </c>
      <c r="I36" s="426">
        <v>200</v>
      </c>
      <c r="J36" s="354">
        <v>100</v>
      </c>
      <c r="K36" s="426">
        <v>3</v>
      </c>
      <c r="L36" s="426">
        <v>100</v>
      </c>
      <c r="M36" s="350"/>
      <c r="N36" s="426"/>
      <c r="O36" s="502">
        <f t="shared" si="0"/>
        <v>853</v>
      </c>
      <c r="P36" s="570">
        <v>1.06</v>
      </c>
      <c r="Q36" s="570">
        <f t="shared" si="1"/>
        <v>904.18000000000006</v>
      </c>
    </row>
    <row r="37" spans="1:17" ht="84" x14ac:dyDescent="0.25">
      <c r="A37" s="299">
        <v>32</v>
      </c>
      <c r="B37" s="300">
        <v>48001014</v>
      </c>
      <c r="C37" s="158" t="s">
        <v>2463</v>
      </c>
      <c r="D37" s="303" t="s">
        <v>32</v>
      </c>
      <c r="E37" s="426"/>
      <c r="F37" s="502"/>
      <c r="G37" s="426"/>
      <c r="H37" s="426"/>
      <c r="I37" s="426"/>
      <c r="J37" s="354">
        <v>30</v>
      </c>
      <c r="K37" s="426">
        <v>0</v>
      </c>
      <c r="L37" s="426">
        <v>50</v>
      </c>
      <c r="M37" s="350"/>
      <c r="N37" s="426"/>
      <c r="O37" s="502">
        <f t="shared" si="0"/>
        <v>80</v>
      </c>
      <c r="P37" s="570">
        <v>3.29</v>
      </c>
      <c r="Q37" s="570">
        <f t="shared" si="1"/>
        <v>263.2</v>
      </c>
    </row>
    <row r="38" spans="1:17" ht="84" x14ac:dyDescent="0.25">
      <c r="A38" s="299">
        <v>33</v>
      </c>
      <c r="B38" s="300">
        <v>48001006</v>
      </c>
      <c r="C38" s="158" t="s">
        <v>2508</v>
      </c>
      <c r="D38" s="303" t="s">
        <v>32</v>
      </c>
      <c r="E38" s="426"/>
      <c r="F38" s="502"/>
      <c r="G38" s="426">
        <v>200</v>
      </c>
      <c r="H38" s="426">
        <v>100</v>
      </c>
      <c r="I38" s="426">
        <v>100</v>
      </c>
      <c r="J38" s="354">
        <v>30</v>
      </c>
      <c r="K38" s="426">
        <v>10</v>
      </c>
      <c r="L38" s="426">
        <v>50</v>
      </c>
      <c r="M38" s="350"/>
      <c r="N38" s="426"/>
      <c r="O38" s="502">
        <f t="shared" si="0"/>
        <v>490</v>
      </c>
      <c r="P38" s="570">
        <v>1.25</v>
      </c>
      <c r="Q38" s="570">
        <f t="shared" si="1"/>
        <v>612.5</v>
      </c>
    </row>
    <row r="39" spans="1:17" ht="84" x14ac:dyDescent="0.25">
      <c r="A39" s="299">
        <v>34</v>
      </c>
      <c r="B39" s="300">
        <v>48001248</v>
      </c>
      <c r="C39" s="158" t="s">
        <v>2509</v>
      </c>
      <c r="D39" s="303" t="s">
        <v>32</v>
      </c>
      <c r="E39" s="426">
        <v>50</v>
      </c>
      <c r="F39" s="502"/>
      <c r="G39" s="426">
        <v>200</v>
      </c>
      <c r="H39" s="426">
        <v>100</v>
      </c>
      <c r="I39" s="426">
        <v>100</v>
      </c>
      <c r="J39" s="354">
        <v>80</v>
      </c>
      <c r="K39" s="426">
        <v>10</v>
      </c>
      <c r="L39" s="426">
        <v>50</v>
      </c>
      <c r="M39" s="350"/>
      <c r="N39" s="426"/>
      <c r="O39" s="502">
        <f t="shared" si="0"/>
        <v>590</v>
      </c>
      <c r="P39" s="570">
        <v>4.97</v>
      </c>
      <c r="Q39" s="570">
        <f t="shared" si="1"/>
        <v>2932.2999999999997</v>
      </c>
    </row>
    <row r="40" spans="1:17" ht="96" x14ac:dyDescent="0.25">
      <c r="A40" s="299">
        <v>35</v>
      </c>
      <c r="B40" s="300">
        <v>48001781</v>
      </c>
      <c r="C40" s="158" t="s">
        <v>2940</v>
      </c>
      <c r="D40" s="303" t="s">
        <v>32</v>
      </c>
      <c r="E40" s="426"/>
      <c r="F40" s="502"/>
      <c r="G40" s="426">
        <v>2000</v>
      </c>
      <c r="H40" s="426">
        <v>1000</v>
      </c>
      <c r="I40" s="426">
        <v>1000</v>
      </c>
      <c r="J40" s="354">
        <v>80</v>
      </c>
      <c r="K40" s="426">
        <v>20</v>
      </c>
      <c r="L40" s="426">
        <v>200</v>
      </c>
      <c r="M40" s="350">
        <v>10</v>
      </c>
      <c r="N40" s="426"/>
      <c r="O40" s="502">
        <f t="shared" si="0"/>
        <v>4310</v>
      </c>
      <c r="P40" s="570">
        <v>1.29</v>
      </c>
      <c r="Q40" s="570">
        <f t="shared" si="1"/>
        <v>5559.9000000000005</v>
      </c>
    </row>
    <row r="41" spans="1:17" ht="108" x14ac:dyDescent="0.25">
      <c r="A41" s="299">
        <v>36</v>
      </c>
      <c r="B41" s="300">
        <v>48001942</v>
      </c>
      <c r="C41" s="158" t="s">
        <v>2464</v>
      </c>
      <c r="D41" s="303" t="s">
        <v>20</v>
      </c>
      <c r="E41" s="426"/>
      <c r="F41" s="502"/>
      <c r="G41" s="426"/>
      <c r="H41" s="426"/>
      <c r="I41" s="426"/>
      <c r="J41" s="354">
        <v>80</v>
      </c>
      <c r="K41" s="426">
        <v>0</v>
      </c>
      <c r="L41" s="426">
        <v>20</v>
      </c>
      <c r="M41" s="350">
        <v>5</v>
      </c>
      <c r="N41" s="426"/>
      <c r="O41" s="502">
        <f t="shared" si="0"/>
        <v>105</v>
      </c>
      <c r="P41" s="570">
        <v>10.29</v>
      </c>
      <c r="Q41" s="570">
        <f t="shared" si="1"/>
        <v>1080.4499999999998</v>
      </c>
    </row>
    <row r="42" spans="1:17" ht="108" x14ac:dyDescent="0.25">
      <c r="A42" s="299">
        <v>37</v>
      </c>
      <c r="B42" s="300">
        <v>48001672</v>
      </c>
      <c r="C42" s="158" t="s">
        <v>2510</v>
      </c>
      <c r="D42" s="303" t="s">
        <v>32</v>
      </c>
      <c r="E42" s="426"/>
      <c r="F42" s="502"/>
      <c r="G42" s="426">
        <v>120</v>
      </c>
      <c r="H42" s="426">
        <v>100</v>
      </c>
      <c r="I42" s="426">
        <v>100</v>
      </c>
      <c r="J42" s="354">
        <v>500</v>
      </c>
      <c r="K42" s="426">
        <v>10</v>
      </c>
      <c r="L42" s="426">
        <v>0</v>
      </c>
      <c r="M42" s="350"/>
      <c r="N42" s="426"/>
      <c r="O42" s="502">
        <f t="shared" si="0"/>
        <v>830</v>
      </c>
      <c r="P42" s="570">
        <v>7.68</v>
      </c>
      <c r="Q42" s="570">
        <f t="shared" si="1"/>
        <v>6374.4</v>
      </c>
    </row>
    <row r="43" spans="1:17" ht="24" x14ac:dyDescent="0.25">
      <c r="A43" s="299">
        <v>38</v>
      </c>
      <c r="B43" s="300">
        <v>48001851</v>
      </c>
      <c r="C43" s="158" t="s">
        <v>2465</v>
      </c>
      <c r="D43" s="303" t="s">
        <v>20</v>
      </c>
      <c r="E43" s="426">
        <v>20</v>
      </c>
      <c r="F43" s="502"/>
      <c r="G43" s="426">
        <v>200</v>
      </c>
      <c r="H43" s="426">
        <v>100</v>
      </c>
      <c r="I43" s="426">
        <v>100</v>
      </c>
      <c r="J43" s="354">
        <v>80</v>
      </c>
      <c r="K43" s="426">
        <v>10</v>
      </c>
      <c r="L43" s="426">
        <v>50</v>
      </c>
      <c r="M43" s="350">
        <v>10</v>
      </c>
      <c r="N43" s="426"/>
      <c r="O43" s="502">
        <f t="shared" si="0"/>
        <v>570</v>
      </c>
      <c r="P43" s="570">
        <v>3.33</v>
      </c>
      <c r="Q43" s="570">
        <f t="shared" si="1"/>
        <v>1898.1000000000001</v>
      </c>
    </row>
    <row r="44" spans="1:17" ht="48" x14ac:dyDescent="0.25">
      <c r="A44" s="299">
        <v>39</v>
      </c>
      <c r="B44" s="300">
        <v>48001110</v>
      </c>
      <c r="C44" s="158" t="s">
        <v>2941</v>
      </c>
      <c r="D44" s="303" t="s">
        <v>20</v>
      </c>
      <c r="E44" s="426"/>
      <c r="F44" s="502"/>
      <c r="G44" s="426"/>
      <c r="H44" s="426"/>
      <c r="I44" s="426"/>
      <c r="J44" s="354">
        <v>500</v>
      </c>
      <c r="K44" s="426">
        <v>0</v>
      </c>
      <c r="L44" s="426">
        <v>100</v>
      </c>
      <c r="M44" s="350">
        <v>10</v>
      </c>
      <c r="N44" s="426"/>
      <c r="O44" s="502">
        <f t="shared" si="0"/>
        <v>610</v>
      </c>
      <c r="P44" s="570">
        <v>2.2799999999999998</v>
      </c>
      <c r="Q44" s="570">
        <f t="shared" si="1"/>
        <v>1390.8</v>
      </c>
    </row>
    <row r="45" spans="1:17" ht="48" x14ac:dyDescent="0.25">
      <c r="A45" s="299">
        <v>40</v>
      </c>
      <c r="B45" s="300">
        <v>48001851</v>
      </c>
      <c r="C45" s="158" t="s">
        <v>2466</v>
      </c>
      <c r="D45" s="303"/>
      <c r="E45" s="426">
        <v>150</v>
      </c>
      <c r="F45" s="502"/>
      <c r="G45" s="426"/>
      <c r="H45" s="426"/>
      <c r="I45" s="426"/>
      <c r="J45" s="354">
        <v>500</v>
      </c>
      <c r="K45" s="426">
        <v>100</v>
      </c>
      <c r="L45" s="426">
        <v>5000</v>
      </c>
      <c r="M45" s="350">
        <v>12</v>
      </c>
      <c r="N45" s="426">
        <v>100</v>
      </c>
      <c r="O45" s="502">
        <f t="shared" si="0"/>
        <v>5862</v>
      </c>
      <c r="P45" s="570">
        <v>7</v>
      </c>
      <c r="Q45" s="570">
        <f t="shared" si="1"/>
        <v>41034</v>
      </c>
    </row>
    <row r="46" spans="1:17" ht="48" x14ac:dyDescent="0.25">
      <c r="A46" s="299">
        <v>41</v>
      </c>
      <c r="B46" s="300">
        <v>48001944</v>
      </c>
      <c r="C46" s="158" t="s">
        <v>2557</v>
      </c>
      <c r="D46" s="303" t="s">
        <v>20</v>
      </c>
      <c r="E46" s="426">
        <v>200</v>
      </c>
      <c r="F46" s="502">
        <v>10</v>
      </c>
      <c r="G46" s="426">
        <v>2000</v>
      </c>
      <c r="H46" s="426">
        <v>1000</v>
      </c>
      <c r="I46" s="426">
        <v>1000</v>
      </c>
      <c r="J46" s="354">
        <v>500</v>
      </c>
      <c r="K46" s="426">
        <v>50</v>
      </c>
      <c r="L46" s="426">
        <v>15000</v>
      </c>
      <c r="M46" s="350">
        <v>20</v>
      </c>
      <c r="N46" s="426"/>
      <c r="O46" s="502">
        <f t="shared" si="0"/>
        <v>19780</v>
      </c>
      <c r="P46" s="570">
        <v>4.99</v>
      </c>
      <c r="Q46" s="570">
        <f t="shared" si="1"/>
        <v>98702.2</v>
      </c>
    </row>
    <row r="47" spans="1:17" ht="84" x14ac:dyDescent="0.25">
      <c r="A47" s="299">
        <v>42</v>
      </c>
      <c r="B47" s="300">
        <v>48001813</v>
      </c>
      <c r="C47" s="158" t="s">
        <v>2511</v>
      </c>
      <c r="D47" s="303" t="s">
        <v>20</v>
      </c>
      <c r="E47" s="426"/>
      <c r="F47" s="502"/>
      <c r="G47" s="426">
        <v>200</v>
      </c>
      <c r="H47" s="426">
        <v>100</v>
      </c>
      <c r="I47" s="426">
        <v>100</v>
      </c>
      <c r="J47" s="354">
        <v>80</v>
      </c>
      <c r="K47" s="426">
        <v>5</v>
      </c>
      <c r="L47" s="426">
        <v>50</v>
      </c>
      <c r="M47" s="350">
        <v>12</v>
      </c>
      <c r="N47" s="426"/>
      <c r="O47" s="502">
        <f t="shared" si="0"/>
        <v>547</v>
      </c>
      <c r="P47" s="570">
        <v>12.99</v>
      </c>
      <c r="Q47" s="570">
        <f t="shared" si="1"/>
        <v>7105.53</v>
      </c>
    </row>
    <row r="48" spans="1:17" ht="108" x14ac:dyDescent="0.25">
      <c r="A48" s="299">
        <v>43</v>
      </c>
      <c r="B48" s="300">
        <v>48001876</v>
      </c>
      <c r="C48" s="158" t="s">
        <v>2548</v>
      </c>
      <c r="D48" s="303" t="s">
        <v>32</v>
      </c>
      <c r="E48" s="426"/>
      <c r="F48" s="502"/>
      <c r="G48" s="426"/>
      <c r="H48" s="426"/>
      <c r="I48" s="426"/>
      <c r="J48" s="354">
        <v>30</v>
      </c>
      <c r="K48" s="426">
        <v>5</v>
      </c>
      <c r="L48" s="426">
        <v>50</v>
      </c>
      <c r="M48" s="350"/>
      <c r="N48" s="426"/>
      <c r="O48" s="502">
        <f t="shared" si="0"/>
        <v>85</v>
      </c>
      <c r="P48" s="570">
        <v>5.29</v>
      </c>
      <c r="Q48" s="570">
        <f t="shared" si="1"/>
        <v>449.65</v>
      </c>
    </row>
    <row r="49" spans="1:17" ht="36" x14ac:dyDescent="0.25">
      <c r="A49" s="299">
        <v>44</v>
      </c>
      <c r="B49" s="300">
        <v>48001890</v>
      </c>
      <c r="C49" s="158" t="s">
        <v>2512</v>
      </c>
      <c r="D49" s="303" t="s">
        <v>20</v>
      </c>
      <c r="E49" s="426"/>
      <c r="F49" s="502"/>
      <c r="G49" s="426">
        <v>300</v>
      </c>
      <c r="H49" s="426">
        <v>150</v>
      </c>
      <c r="I49" s="426">
        <v>100</v>
      </c>
      <c r="J49" s="354">
        <v>100</v>
      </c>
      <c r="K49" s="426">
        <v>5</v>
      </c>
      <c r="L49" s="426">
        <v>50</v>
      </c>
      <c r="M49" s="350"/>
      <c r="N49" s="426"/>
      <c r="O49" s="502">
        <f t="shared" si="0"/>
        <v>705</v>
      </c>
      <c r="P49" s="570">
        <v>9.4499999999999993</v>
      </c>
      <c r="Q49" s="570">
        <f t="shared" si="1"/>
        <v>6662.2499999999991</v>
      </c>
    </row>
    <row r="50" spans="1:17" ht="60" x14ac:dyDescent="0.25">
      <c r="A50" s="299">
        <v>45</v>
      </c>
      <c r="B50" s="300">
        <v>48001958</v>
      </c>
      <c r="C50" s="158" t="s">
        <v>2467</v>
      </c>
      <c r="D50" s="303" t="s">
        <v>20</v>
      </c>
      <c r="E50" s="426"/>
      <c r="F50" s="502"/>
      <c r="G50" s="426">
        <v>200</v>
      </c>
      <c r="H50" s="426">
        <v>100</v>
      </c>
      <c r="I50" s="426">
        <v>100</v>
      </c>
      <c r="J50" s="354">
        <v>30</v>
      </c>
      <c r="K50" s="426">
        <v>2</v>
      </c>
      <c r="L50" s="426">
        <v>50</v>
      </c>
      <c r="M50" s="350"/>
      <c r="N50" s="426"/>
      <c r="O50" s="502">
        <f t="shared" si="0"/>
        <v>482</v>
      </c>
      <c r="P50" s="570">
        <v>13.62</v>
      </c>
      <c r="Q50" s="570">
        <f t="shared" si="1"/>
        <v>6564.8399999999992</v>
      </c>
    </row>
    <row r="51" spans="1:17" ht="48" x14ac:dyDescent="0.25">
      <c r="A51" s="299">
        <v>46</v>
      </c>
      <c r="B51" s="300">
        <v>48001109</v>
      </c>
      <c r="C51" s="158" t="s">
        <v>2513</v>
      </c>
      <c r="D51" s="303" t="s">
        <v>20</v>
      </c>
      <c r="E51" s="426"/>
      <c r="F51" s="502"/>
      <c r="G51" s="426">
        <v>10</v>
      </c>
      <c r="H51" s="426">
        <v>10</v>
      </c>
      <c r="I51" s="426">
        <v>10</v>
      </c>
      <c r="J51" s="354">
        <v>10</v>
      </c>
      <c r="K51" s="426">
        <v>2</v>
      </c>
      <c r="L51" s="426">
        <v>50</v>
      </c>
      <c r="M51" s="350"/>
      <c r="N51" s="426"/>
      <c r="O51" s="502">
        <f t="shared" si="0"/>
        <v>92</v>
      </c>
      <c r="P51" s="570">
        <v>16.899999999999999</v>
      </c>
      <c r="Q51" s="570">
        <f t="shared" si="1"/>
        <v>1554.8</v>
      </c>
    </row>
    <row r="52" spans="1:17" ht="36" x14ac:dyDescent="0.25">
      <c r="A52" s="299">
        <v>47</v>
      </c>
      <c r="B52" s="300">
        <v>48001156</v>
      </c>
      <c r="C52" s="158" t="s">
        <v>2468</v>
      </c>
      <c r="D52" s="303" t="s">
        <v>32</v>
      </c>
      <c r="E52" s="426"/>
      <c r="F52" s="502"/>
      <c r="G52" s="426">
        <v>2000</v>
      </c>
      <c r="H52" s="426">
        <v>1000</v>
      </c>
      <c r="I52" s="426">
        <v>1000</v>
      </c>
      <c r="J52" s="354">
        <v>80</v>
      </c>
      <c r="K52" s="426">
        <v>10</v>
      </c>
      <c r="L52" s="426">
        <v>100</v>
      </c>
      <c r="M52" s="350">
        <v>30</v>
      </c>
      <c r="N52" s="426"/>
      <c r="O52" s="502">
        <f t="shared" si="0"/>
        <v>4220</v>
      </c>
      <c r="P52" s="570">
        <v>3</v>
      </c>
      <c r="Q52" s="570">
        <f t="shared" si="1"/>
        <v>12660</v>
      </c>
    </row>
    <row r="53" spans="1:17" ht="96" x14ac:dyDescent="0.25">
      <c r="A53" s="299">
        <v>48</v>
      </c>
      <c r="B53" s="300">
        <v>48001708</v>
      </c>
      <c r="C53" s="158" t="s">
        <v>2514</v>
      </c>
      <c r="D53" s="303" t="s">
        <v>32</v>
      </c>
      <c r="E53" s="426"/>
      <c r="F53" s="502"/>
      <c r="G53" s="426">
        <v>500</v>
      </c>
      <c r="H53" s="426">
        <v>250</v>
      </c>
      <c r="I53" s="426">
        <v>400</v>
      </c>
      <c r="J53" s="354">
        <v>300</v>
      </c>
      <c r="K53" s="426">
        <v>2</v>
      </c>
      <c r="L53" s="426">
        <v>100</v>
      </c>
      <c r="M53" s="350"/>
      <c r="N53" s="426"/>
      <c r="O53" s="502">
        <f t="shared" si="0"/>
        <v>1552</v>
      </c>
      <c r="P53" s="570">
        <v>3.89</v>
      </c>
      <c r="Q53" s="570">
        <f t="shared" si="1"/>
        <v>6037.28</v>
      </c>
    </row>
    <row r="54" spans="1:17" ht="84" x14ac:dyDescent="0.25">
      <c r="A54" s="299">
        <v>49</v>
      </c>
      <c r="B54" s="300">
        <v>48001155</v>
      </c>
      <c r="C54" s="158" t="s">
        <v>2515</v>
      </c>
      <c r="D54" s="303" t="s">
        <v>32</v>
      </c>
      <c r="E54" s="426"/>
      <c r="F54" s="502"/>
      <c r="G54" s="426">
        <v>150</v>
      </c>
      <c r="H54" s="426">
        <v>100</v>
      </c>
      <c r="I54" s="426">
        <v>100</v>
      </c>
      <c r="J54" s="354">
        <v>80</v>
      </c>
      <c r="K54" s="426">
        <v>2</v>
      </c>
      <c r="L54" s="426">
        <v>50</v>
      </c>
      <c r="M54" s="350">
        <v>30</v>
      </c>
      <c r="N54" s="426"/>
      <c r="O54" s="502">
        <f t="shared" si="0"/>
        <v>512</v>
      </c>
      <c r="P54" s="570">
        <v>2.4900000000000002</v>
      </c>
      <c r="Q54" s="570">
        <f t="shared" si="1"/>
        <v>1274.8800000000001</v>
      </c>
    </row>
    <row r="55" spans="1:17" ht="84" x14ac:dyDescent="0.25">
      <c r="A55" s="299">
        <v>50</v>
      </c>
      <c r="B55" s="300">
        <v>48001887</v>
      </c>
      <c r="C55" s="158" t="s">
        <v>2942</v>
      </c>
      <c r="D55" s="303" t="s">
        <v>32</v>
      </c>
      <c r="E55" s="426"/>
      <c r="F55" s="502"/>
      <c r="G55" s="426"/>
      <c r="H55" s="426"/>
      <c r="I55" s="426"/>
      <c r="J55" s="354">
        <v>20</v>
      </c>
      <c r="K55" s="426">
        <v>2</v>
      </c>
      <c r="L55" s="426">
        <v>50</v>
      </c>
      <c r="M55" s="350"/>
      <c r="N55" s="426"/>
      <c r="O55" s="502">
        <f t="shared" si="0"/>
        <v>72</v>
      </c>
      <c r="P55" s="570">
        <v>7.66</v>
      </c>
      <c r="Q55" s="570">
        <f t="shared" si="1"/>
        <v>551.52</v>
      </c>
    </row>
    <row r="56" spans="1:17" ht="72" x14ac:dyDescent="0.25">
      <c r="A56" s="299">
        <v>51</v>
      </c>
      <c r="B56" s="300">
        <v>48001891</v>
      </c>
      <c r="C56" s="158" t="s">
        <v>2943</v>
      </c>
      <c r="D56" s="303" t="s">
        <v>20</v>
      </c>
      <c r="E56" s="426"/>
      <c r="F56" s="502"/>
      <c r="G56" s="426">
        <v>200</v>
      </c>
      <c r="H56" s="426">
        <v>100</v>
      </c>
      <c r="I56" s="426">
        <v>100</v>
      </c>
      <c r="J56" s="354">
        <v>20</v>
      </c>
      <c r="K56" s="426">
        <v>3</v>
      </c>
      <c r="L56" s="426">
        <v>100</v>
      </c>
      <c r="M56" s="350"/>
      <c r="N56" s="426"/>
      <c r="O56" s="502">
        <f t="shared" si="0"/>
        <v>523</v>
      </c>
      <c r="P56" s="570">
        <v>3.09</v>
      </c>
      <c r="Q56" s="570">
        <f t="shared" si="1"/>
        <v>1616.07</v>
      </c>
    </row>
    <row r="57" spans="1:17" ht="84" x14ac:dyDescent="0.25">
      <c r="A57" s="299">
        <v>52</v>
      </c>
      <c r="B57" s="300">
        <v>48001956</v>
      </c>
      <c r="C57" s="158" t="s">
        <v>2516</v>
      </c>
      <c r="D57" s="303" t="s">
        <v>20</v>
      </c>
      <c r="E57" s="426"/>
      <c r="F57" s="502"/>
      <c r="G57" s="426"/>
      <c r="H57" s="426"/>
      <c r="I57" s="426">
        <v>100</v>
      </c>
      <c r="J57" s="354">
        <v>30</v>
      </c>
      <c r="K57" s="426">
        <v>0</v>
      </c>
      <c r="L57" s="426">
        <v>50</v>
      </c>
      <c r="M57" s="350">
        <v>3</v>
      </c>
      <c r="N57" s="426"/>
      <c r="O57" s="502">
        <f t="shared" si="0"/>
        <v>183</v>
      </c>
      <c r="P57" s="570">
        <v>6</v>
      </c>
      <c r="Q57" s="570">
        <f t="shared" si="1"/>
        <v>1098</v>
      </c>
    </row>
    <row r="58" spans="1:17" ht="96" x14ac:dyDescent="0.25">
      <c r="A58" s="299">
        <v>53</v>
      </c>
      <c r="B58" s="300">
        <v>48001737</v>
      </c>
      <c r="C58" s="158" t="s">
        <v>2549</v>
      </c>
      <c r="D58" s="303" t="s">
        <v>32</v>
      </c>
      <c r="E58" s="426"/>
      <c r="F58" s="502"/>
      <c r="G58" s="426">
        <v>200</v>
      </c>
      <c r="H58" s="426">
        <v>200</v>
      </c>
      <c r="I58" s="426">
        <v>200</v>
      </c>
      <c r="J58" s="354">
        <v>30</v>
      </c>
      <c r="K58" s="426">
        <v>10</v>
      </c>
      <c r="L58" s="426">
        <v>50</v>
      </c>
      <c r="M58" s="350"/>
      <c r="N58" s="426"/>
      <c r="O58" s="502">
        <f t="shared" si="0"/>
        <v>690</v>
      </c>
      <c r="P58" s="570">
        <v>9.9</v>
      </c>
      <c r="Q58" s="570">
        <f t="shared" si="1"/>
        <v>6831</v>
      </c>
    </row>
    <row r="59" spans="1:17" ht="96" x14ac:dyDescent="0.25">
      <c r="A59" s="299">
        <v>54</v>
      </c>
      <c r="B59" s="300">
        <v>48001948</v>
      </c>
      <c r="C59" s="158" t="s">
        <v>2517</v>
      </c>
      <c r="D59" s="303" t="s">
        <v>32</v>
      </c>
      <c r="E59" s="426"/>
      <c r="F59" s="502"/>
      <c r="G59" s="426">
        <v>100</v>
      </c>
      <c r="H59" s="426">
        <v>50</v>
      </c>
      <c r="I59" s="426">
        <v>80</v>
      </c>
      <c r="J59" s="354">
        <v>80</v>
      </c>
      <c r="K59" s="426">
        <v>10</v>
      </c>
      <c r="L59" s="426">
        <v>50</v>
      </c>
      <c r="M59" s="350"/>
      <c r="N59" s="426"/>
      <c r="O59" s="502">
        <f t="shared" si="0"/>
        <v>370</v>
      </c>
      <c r="P59" s="570">
        <v>3.52</v>
      </c>
      <c r="Q59" s="570">
        <f t="shared" si="1"/>
        <v>1302.4000000000001</v>
      </c>
    </row>
    <row r="60" spans="1:17" ht="84" x14ac:dyDescent="0.25">
      <c r="A60" s="299">
        <v>55</v>
      </c>
      <c r="B60" s="300">
        <v>48001924</v>
      </c>
      <c r="C60" s="158" t="s">
        <v>2550</v>
      </c>
      <c r="D60" s="303" t="s">
        <v>82</v>
      </c>
      <c r="E60" s="426">
        <v>20</v>
      </c>
      <c r="F60" s="502"/>
      <c r="G60" s="426"/>
      <c r="H60" s="426"/>
      <c r="I60" s="426"/>
      <c r="J60" s="354">
        <v>10</v>
      </c>
      <c r="K60" s="426">
        <v>0</v>
      </c>
      <c r="L60" s="426">
        <v>100</v>
      </c>
      <c r="M60" s="350">
        <v>5</v>
      </c>
      <c r="N60" s="426"/>
      <c r="O60" s="502">
        <f t="shared" si="0"/>
        <v>135</v>
      </c>
      <c r="P60" s="570">
        <v>13.78</v>
      </c>
      <c r="Q60" s="570">
        <f t="shared" si="1"/>
        <v>1860.3</v>
      </c>
    </row>
    <row r="61" spans="1:17" ht="84" x14ac:dyDescent="0.25">
      <c r="A61" s="299">
        <v>56</v>
      </c>
      <c r="B61" s="300">
        <v>48001736</v>
      </c>
      <c r="C61" s="158" t="s">
        <v>2944</v>
      </c>
      <c r="D61" s="303" t="s">
        <v>21</v>
      </c>
      <c r="E61" s="426"/>
      <c r="F61" s="502"/>
      <c r="G61" s="426">
        <v>2000</v>
      </c>
      <c r="H61" s="426">
        <v>1000</v>
      </c>
      <c r="I61" s="426">
        <v>1000</v>
      </c>
      <c r="J61" s="354">
        <v>30</v>
      </c>
      <c r="K61" s="426">
        <v>10</v>
      </c>
      <c r="L61" s="426">
        <v>100</v>
      </c>
      <c r="M61" s="350">
        <v>10</v>
      </c>
      <c r="N61" s="426"/>
      <c r="O61" s="502">
        <f t="shared" si="0"/>
        <v>4150</v>
      </c>
      <c r="P61" s="570">
        <v>2.83</v>
      </c>
      <c r="Q61" s="570">
        <f t="shared" si="1"/>
        <v>11744.5</v>
      </c>
    </row>
    <row r="62" spans="1:17" ht="132" x14ac:dyDescent="0.25">
      <c r="A62" s="299">
        <v>57</v>
      </c>
      <c r="B62" s="300">
        <v>48001159</v>
      </c>
      <c r="C62" s="158" t="s">
        <v>2545</v>
      </c>
      <c r="D62" s="303" t="s">
        <v>91</v>
      </c>
      <c r="E62" s="426"/>
      <c r="F62" s="502"/>
      <c r="G62" s="426"/>
      <c r="H62" s="426"/>
      <c r="I62" s="426"/>
      <c r="J62" s="354">
        <v>80</v>
      </c>
      <c r="K62" s="426">
        <v>20</v>
      </c>
      <c r="L62" s="426">
        <v>50</v>
      </c>
      <c r="M62" s="350"/>
      <c r="N62" s="426"/>
      <c r="O62" s="502">
        <f t="shared" si="0"/>
        <v>150</v>
      </c>
      <c r="P62" s="570">
        <v>7</v>
      </c>
      <c r="Q62" s="570">
        <f t="shared" si="1"/>
        <v>1050</v>
      </c>
    </row>
    <row r="63" spans="1:17" ht="240" x14ac:dyDescent="0.25">
      <c r="A63" s="299">
        <v>58</v>
      </c>
      <c r="B63" s="300">
        <v>48001710</v>
      </c>
      <c r="C63" s="158" t="s">
        <v>2518</v>
      </c>
      <c r="D63" s="303" t="s">
        <v>91</v>
      </c>
      <c r="E63" s="426"/>
      <c r="F63" s="502"/>
      <c r="G63" s="426">
        <v>240</v>
      </c>
      <c r="H63" s="426">
        <v>150</v>
      </c>
      <c r="I63" s="426">
        <v>140</v>
      </c>
      <c r="J63" s="354">
        <v>30</v>
      </c>
      <c r="K63" s="426">
        <v>20</v>
      </c>
      <c r="L63" s="426">
        <v>50</v>
      </c>
      <c r="M63" s="350">
        <v>10</v>
      </c>
      <c r="N63" s="426"/>
      <c r="O63" s="502">
        <f t="shared" si="0"/>
        <v>640</v>
      </c>
      <c r="P63" s="570">
        <v>4.49</v>
      </c>
      <c r="Q63" s="570">
        <f t="shared" si="1"/>
        <v>2873.6000000000004</v>
      </c>
    </row>
    <row r="64" spans="1:17" ht="120" x14ac:dyDescent="0.25">
      <c r="A64" s="299">
        <v>60</v>
      </c>
      <c r="B64" s="304">
        <v>48001893</v>
      </c>
      <c r="C64" s="158" t="s">
        <v>2469</v>
      </c>
      <c r="D64" s="303" t="s">
        <v>7</v>
      </c>
      <c r="E64" s="426"/>
      <c r="F64" s="502"/>
      <c r="G64" s="426">
        <v>200</v>
      </c>
      <c r="H64" s="426">
        <v>100</v>
      </c>
      <c r="I64" s="426">
        <v>100</v>
      </c>
      <c r="J64" s="354">
        <v>30</v>
      </c>
      <c r="K64" s="426">
        <v>20</v>
      </c>
      <c r="L64" s="426">
        <v>10000</v>
      </c>
      <c r="M64" s="350">
        <v>50</v>
      </c>
      <c r="N64" s="426"/>
      <c r="O64" s="502">
        <f t="shared" si="0"/>
        <v>10500</v>
      </c>
      <c r="P64" s="570">
        <v>26</v>
      </c>
      <c r="Q64" s="570">
        <f t="shared" si="1"/>
        <v>273000</v>
      </c>
    </row>
    <row r="65" spans="1:17" ht="36" x14ac:dyDescent="0.25">
      <c r="A65" s="299">
        <v>61</v>
      </c>
      <c r="B65" s="300">
        <v>48001959</v>
      </c>
      <c r="C65" s="158" t="s">
        <v>2519</v>
      </c>
      <c r="D65" s="303" t="s">
        <v>20</v>
      </c>
      <c r="E65" s="426"/>
      <c r="F65" s="502"/>
      <c r="G65" s="426">
        <v>100</v>
      </c>
      <c r="H65" s="426">
        <v>100</v>
      </c>
      <c r="I65" s="426">
        <v>50</v>
      </c>
      <c r="J65" s="354">
        <v>30</v>
      </c>
      <c r="K65" s="426"/>
      <c r="L65" s="426">
        <v>50</v>
      </c>
      <c r="M65" s="350"/>
      <c r="N65" s="426"/>
      <c r="O65" s="502">
        <f t="shared" si="0"/>
        <v>330</v>
      </c>
      <c r="P65" s="570">
        <v>10</v>
      </c>
      <c r="Q65" s="570">
        <f t="shared" si="1"/>
        <v>3300</v>
      </c>
    </row>
    <row r="66" spans="1:17" ht="48" x14ac:dyDescent="0.25">
      <c r="A66" s="299">
        <v>62</v>
      </c>
      <c r="B66" s="300">
        <v>48001738</v>
      </c>
      <c r="C66" s="158" t="s">
        <v>2520</v>
      </c>
      <c r="D66" s="303" t="s">
        <v>20</v>
      </c>
      <c r="E66" s="426"/>
      <c r="F66" s="502"/>
      <c r="G66" s="426">
        <v>200</v>
      </c>
      <c r="H66" s="426">
        <v>100</v>
      </c>
      <c r="I66" s="426">
        <v>100</v>
      </c>
      <c r="J66" s="354">
        <v>30</v>
      </c>
      <c r="K66" s="426">
        <v>10</v>
      </c>
      <c r="L66" s="426">
        <v>50</v>
      </c>
      <c r="M66" s="350"/>
      <c r="N66" s="426"/>
      <c r="O66" s="502">
        <f t="shared" si="0"/>
        <v>490</v>
      </c>
      <c r="P66" s="570">
        <v>9.5</v>
      </c>
      <c r="Q66" s="570">
        <f t="shared" si="1"/>
        <v>4655</v>
      </c>
    </row>
    <row r="67" spans="1:17" ht="48" x14ac:dyDescent="0.25">
      <c r="A67" s="299">
        <v>63</v>
      </c>
      <c r="B67" s="300">
        <v>48001179</v>
      </c>
      <c r="C67" s="158" t="s">
        <v>2521</v>
      </c>
      <c r="D67" s="303" t="s">
        <v>20</v>
      </c>
      <c r="E67" s="426"/>
      <c r="F67" s="502"/>
      <c r="G67" s="426">
        <v>200</v>
      </c>
      <c r="H67" s="426">
        <v>100</v>
      </c>
      <c r="I67" s="426">
        <v>100</v>
      </c>
      <c r="J67" s="354">
        <v>80</v>
      </c>
      <c r="K67" s="426"/>
      <c r="L67" s="426">
        <v>50</v>
      </c>
      <c r="M67" s="350"/>
      <c r="N67" s="426"/>
      <c r="O67" s="502">
        <f t="shared" si="0"/>
        <v>530</v>
      </c>
      <c r="P67" s="570">
        <v>1.02</v>
      </c>
      <c r="Q67" s="570">
        <f t="shared" si="1"/>
        <v>540.6</v>
      </c>
    </row>
    <row r="68" spans="1:17" ht="96" x14ac:dyDescent="0.25">
      <c r="A68" s="299">
        <v>64</v>
      </c>
      <c r="B68" s="300">
        <v>48001180</v>
      </c>
      <c r="C68" s="158" t="s">
        <v>2522</v>
      </c>
      <c r="D68" s="303" t="s">
        <v>20</v>
      </c>
      <c r="E68" s="426"/>
      <c r="F68" s="502"/>
      <c r="G68" s="426">
        <v>1000</v>
      </c>
      <c r="H68" s="426">
        <v>500</v>
      </c>
      <c r="I68" s="426">
        <v>600</v>
      </c>
      <c r="J68" s="354">
        <v>30</v>
      </c>
      <c r="K68" s="426">
        <v>20</v>
      </c>
      <c r="L68" s="426">
        <v>100</v>
      </c>
      <c r="M68" s="350"/>
      <c r="N68" s="426"/>
      <c r="O68" s="502">
        <f t="shared" si="0"/>
        <v>2250</v>
      </c>
      <c r="P68" s="570">
        <v>2.4900000000000002</v>
      </c>
      <c r="Q68" s="570">
        <f t="shared" si="1"/>
        <v>5602.5000000000009</v>
      </c>
    </row>
    <row r="69" spans="1:17" ht="84" x14ac:dyDescent="0.25">
      <c r="A69" s="299">
        <v>65</v>
      </c>
      <c r="B69" s="300">
        <v>48001178</v>
      </c>
      <c r="C69" s="158" t="s">
        <v>2470</v>
      </c>
      <c r="D69" s="303" t="s">
        <v>20</v>
      </c>
      <c r="E69" s="426"/>
      <c r="F69" s="502"/>
      <c r="G69" s="426"/>
      <c r="H69" s="426"/>
      <c r="I69" s="426"/>
      <c r="J69" s="354">
        <v>30</v>
      </c>
      <c r="K69" s="426"/>
      <c r="L69" s="426">
        <v>100</v>
      </c>
      <c r="M69" s="350"/>
      <c r="N69" s="426"/>
      <c r="O69" s="502">
        <f t="shared" si="0"/>
        <v>130</v>
      </c>
      <c r="P69" s="570">
        <v>20.71</v>
      </c>
      <c r="Q69" s="570">
        <f t="shared" si="1"/>
        <v>2692.3</v>
      </c>
    </row>
    <row r="70" spans="1:17" ht="48" x14ac:dyDescent="0.25">
      <c r="A70" s="299">
        <v>66</v>
      </c>
      <c r="B70" s="300">
        <v>48001532</v>
      </c>
      <c r="C70" s="158" t="s">
        <v>2471</v>
      </c>
      <c r="D70" s="303" t="s">
        <v>20</v>
      </c>
      <c r="E70" s="426"/>
      <c r="F70" s="502"/>
      <c r="G70" s="426">
        <v>100</v>
      </c>
      <c r="H70" s="426">
        <v>50</v>
      </c>
      <c r="I70" s="426">
        <v>50</v>
      </c>
      <c r="J70" s="354">
        <v>80</v>
      </c>
      <c r="K70" s="426"/>
      <c r="L70" s="426">
        <v>50</v>
      </c>
      <c r="M70" s="350"/>
      <c r="N70" s="426"/>
      <c r="O70" s="502">
        <f t="shared" si="0"/>
        <v>330</v>
      </c>
      <c r="P70" s="570">
        <v>4.9800000000000004</v>
      </c>
      <c r="Q70" s="570">
        <f t="shared" si="1"/>
        <v>1643.4</v>
      </c>
    </row>
    <row r="71" spans="1:17" ht="84" x14ac:dyDescent="0.25">
      <c r="A71" s="299">
        <v>67</v>
      </c>
      <c r="B71" s="300">
        <v>48001212</v>
      </c>
      <c r="C71" s="158" t="s">
        <v>2472</v>
      </c>
      <c r="D71" s="303" t="s">
        <v>20</v>
      </c>
      <c r="E71" s="426"/>
      <c r="F71" s="502"/>
      <c r="G71" s="426"/>
      <c r="H71" s="426"/>
      <c r="I71" s="426"/>
      <c r="J71" s="354">
        <v>100</v>
      </c>
      <c r="K71" s="426">
        <v>0</v>
      </c>
      <c r="L71" s="426">
        <v>100</v>
      </c>
      <c r="M71" s="350"/>
      <c r="N71" s="426"/>
      <c r="O71" s="502">
        <f t="shared" si="0"/>
        <v>200</v>
      </c>
      <c r="P71" s="570">
        <v>9.99</v>
      </c>
      <c r="Q71" s="570">
        <f t="shared" si="1"/>
        <v>1998</v>
      </c>
    </row>
    <row r="72" spans="1:17" ht="60" x14ac:dyDescent="0.25">
      <c r="A72" s="299">
        <v>68</v>
      </c>
      <c r="B72" s="300">
        <v>48001940</v>
      </c>
      <c r="C72" s="158" t="s">
        <v>2523</v>
      </c>
      <c r="D72" s="303" t="s">
        <v>20</v>
      </c>
      <c r="E72" s="426"/>
      <c r="F72" s="502"/>
      <c r="G72" s="426">
        <v>2000</v>
      </c>
      <c r="H72" s="426">
        <v>1000</v>
      </c>
      <c r="I72" s="426">
        <v>1000</v>
      </c>
      <c r="J72" s="354">
        <v>80</v>
      </c>
      <c r="K72" s="426">
        <v>50</v>
      </c>
      <c r="L72" s="426">
        <v>100</v>
      </c>
      <c r="M72" s="350"/>
      <c r="N72" s="426"/>
      <c r="O72" s="502">
        <f t="shared" ref="O72:O133" si="2">E72+F72+G72+H72+I72+J72+K72+L72+M72+N72</f>
        <v>4230</v>
      </c>
      <c r="P72" s="570">
        <v>1.29</v>
      </c>
      <c r="Q72" s="570">
        <f t="shared" ref="Q72:Q133" si="3">P72*O72</f>
        <v>5456.7</v>
      </c>
    </row>
    <row r="73" spans="1:17" ht="60" x14ac:dyDescent="0.25">
      <c r="A73" s="299">
        <v>69</v>
      </c>
      <c r="B73" s="300">
        <v>48001950</v>
      </c>
      <c r="C73" s="158" t="s">
        <v>2551</v>
      </c>
      <c r="D73" s="303" t="s">
        <v>20</v>
      </c>
      <c r="E73" s="426"/>
      <c r="F73" s="502"/>
      <c r="G73" s="426"/>
      <c r="H73" s="426"/>
      <c r="I73" s="426"/>
      <c r="J73" s="354">
        <v>10</v>
      </c>
      <c r="K73" s="426">
        <v>0</v>
      </c>
      <c r="L73" s="426">
        <v>100</v>
      </c>
      <c r="M73" s="350">
        <v>12</v>
      </c>
      <c r="N73" s="426"/>
      <c r="O73" s="502">
        <f t="shared" si="2"/>
        <v>122</v>
      </c>
      <c r="P73" s="570">
        <v>8.33</v>
      </c>
      <c r="Q73" s="570">
        <f t="shared" si="3"/>
        <v>1016.26</v>
      </c>
    </row>
    <row r="74" spans="1:17" ht="108" x14ac:dyDescent="0.25">
      <c r="A74" s="299">
        <v>70</v>
      </c>
      <c r="B74" s="300">
        <v>48001019</v>
      </c>
      <c r="C74" s="158" t="s">
        <v>2524</v>
      </c>
      <c r="D74" s="303" t="s">
        <v>20</v>
      </c>
      <c r="E74" s="426"/>
      <c r="F74" s="502"/>
      <c r="G74" s="426">
        <v>2000</v>
      </c>
      <c r="H74" s="426">
        <v>1000</v>
      </c>
      <c r="I74" s="426">
        <v>1000</v>
      </c>
      <c r="J74" s="354">
        <v>80</v>
      </c>
      <c r="K74" s="426">
        <v>10</v>
      </c>
      <c r="L74" s="426">
        <v>100</v>
      </c>
      <c r="M74" s="350">
        <v>10</v>
      </c>
      <c r="N74" s="426"/>
      <c r="O74" s="502">
        <f t="shared" si="2"/>
        <v>4200</v>
      </c>
      <c r="P74" s="570">
        <v>4.49</v>
      </c>
      <c r="Q74" s="570">
        <f t="shared" si="3"/>
        <v>18858</v>
      </c>
    </row>
    <row r="75" spans="1:17" ht="96" x14ac:dyDescent="0.25">
      <c r="A75" s="299">
        <v>71</v>
      </c>
      <c r="B75" s="300">
        <v>48001020</v>
      </c>
      <c r="C75" s="158" t="s">
        <v>2525</v>
      </c>
      <c r="D75" s="303" t="s">
        <v>20</v>
      </c>
      <c r="E75" s="426"/>
      <c r="F75" s="502"/>
      <c r="G75" s="426">
        <v>1000</v>
      </c>
      <c r="H75" s="426">
        <v>500</v>
      </c>
      <c r="I75" s="426">
        <v>600</v>
      </c>
      <c r="J75" s="354">
        <v>100</v>
      </c>
      <c r="K75" s="426">
        <v>30</v>
      </c>
      <c r="L75" s="426">
        <v>100</v>
      </c>
      <c r="M75" s="350">
        <v>20</v>
      </c>
      <c r="N75" s="426"/>
      <c r="O75" s="502">
        <f t="shared" si="2"/>
        <v>2350</v>
      </c>
      <c r="P75" s="570">
        <v>3.56</v>
      </c>
      <c r="Q75" s="570">
        <f t="shared" si="3"/>
        <v>8366</v>
      </c>
    </row>
    <row r="76" spans="1:17" ht="60" x14ac:dyDescent="0.25">
      <c r="A76" s="299">
        <v>72</v>
      </c>
      <c r="B76" s="300">
        <v>48001267</v>
      </c>
      <c r="C76" s="158" t="s">
        <v>2526</v>
      </c>
      <c r="D76" s="303" t="s">
        <v>20</v>
      </c>
      <c r="E76" s="426"/>
      <c r="F76" s="502"/>
      <c r="G76" s="426">
        <v>500</v>
      </c>
      <c r="H76" s="426">
        <v>300</v>
      </c>
      <c r="I76" s="426">
        <v>300</v>
      </c>
      <c r="J76" s="354">
        <v>10</v>
      </c>
      <c r="K76" s="426"/>
      <c r="L76" s="426">
        <v>100</v>
      </c>
      <c r="M76" s="350"/>
      <c r="N76" s="426"/>
      <c r="O76" s="502">
        <f t="shared" si="2"/>
        <v>1210</v>
      </c>
      <c r="P76" s="570">
        <v>2.9</v>
      </c>
      <c r="Q76" s="570">
        <f t="shared" si="3"/>
        <v>3509</v>
      </c>
    </row>
    <row r="77" spans="1:17" ht="36" x14ac:dyDescent="0.25">
      <c r="A77" s="299">
        <v>73</v>
      </c>
      <c r="B77" s="300">
        <v>48001601</v>
      </c>
      <c r="C77" s="158" t="s">
        <v>2527</v>
      </c>
      <c r="D77" s="303" t="s">
        <v>32</v>
      </c>
      <c r="E77" s="426"/>
      <c r="F77" s="502"/>
      <c r="G77" s="426">
        <v>500</v>
      </c>
      <c r="H77" s="426">
        <v>300</v>
      </c>
      <c r="I77" s="426">
        <v>300</v>
      </c>
      <c r="J77" s="354">
        <v>30</v>
      </c>
      <c r="K77" s="426">
        <v>5</v>
      </c>
      <c r="L77" s="426">
        <v>100</v>
      </c>
      <c r="M77" s="350"/>
      <c r="N77" s="426"/>
      <c r="O77" s="502">
        <f t="shared" si="2"/>
        <v>1235</v>
      </c>
      <c r="P77" s="570">
        <v>3.99</v>
      </c>
      <c r="Q77" s="570">
        <f t="shared" si="3"/>
        <v>4927.6500000000005</v>
      </c>
    </row>
    <row r="78" spans="1:17" ht="84" x14ac:dyDescent="0.25">
      <c r="A78" s="299">
        <v>74</v>
      </c>
      <c r="B78" s="305"/>
      <c r="C78" s="158" t="s">
        <v>2473</v>
      </c>
      <c r="D78" s="303" t="s">
        <v>20</v>
      </c>
      <c r="E78" s="426">
        <v>30</v>
      </c>
      <c r="F78" s="502"/>
      <c r="G78" s="426">
        <v>2000</v>
      </c>
      <c r="H78" s="426">
        <v>1000</v>
      </c>
      <c r="I78" s="426">
        <v>1000</v>
      </c>
      <c r="J78" s="354">
        <v>150</v>
      </c>
      <c r="K78" s="426">
        <v>30</v>
      </c>
      <c r="L78" s="426">
        <v>100</v>
      </c>
      <c r="M78" s="350"/>
      <c r="N78" s="426">
        <v>50</v>
      </c>
      <c r="O78" s="502">
        <f t="shared" si="2"/>
        <v>4360</v>
      </c>
      <c r="P78" s="570">
        <v>2.89</v>
      </c>
      <c r="Q78" s="570">
        <f t="shared" si="3"/>
        <v>12600.4</v>
      </c>
    </row>
    <row r="79" spans="1:17" ht="108" x14ac:dyDescent="0.25">
      <c r="A79" s="299">
        <v>75</v>
      </c>
      <c r="B79" s="300">
        <v>48001023</v>
      </c>
      <c r="C79" s="158" t="s">
        <v>2528</v>
      </c>
      <c r="D79" s="303" t="s">
        <v>20</v>
      </c>
      <c r="E79" s="426"/>
      <c r="F79" s="502"/>
      <c r="G79" s="426">
        <v>100</v>
      </c>
      <c r="H79" s="426">
        <v>100</v>
      </c>
      <c r="I79" s="426">
        <v>50</v>
      </c>
      <c r="J79" s="354"/>
      <c r="K79" s="426"/>
      <c r="L79" s="426">
        <v>900</v>
      </c>
      <c r="M79" s="350"/>
      <c r="N79" s="426"/>
      <c r="O79" s="502">
        <f t="shared" si="2"/>
        <v>1150</v>
      </c>
      <c r="P79" s="570">
        <v>97.15</v>
      </c>
      <c r="Q79" s="570">
        <f t="shared" si="3"/>
        <v>111722.5</v>
      </c>
    </row>
    <row r="80" spans="1:17" ht="108" x14ac:dyDescent="0.25">
      <c r="A80" s="299">
        <v>76</v>
      </c>
      <c r="B80" s="300">
        <v>48001063</v>
      </c>
      <c r="C80" s="158" t="s">
        <v>2474</v>
      </c>
      <c r="D80" s="303" t="s">
        <v>20</v>
      </c>
      <c r="E80" s="426"/>
      <c r="F80" s="502"/>
      <c r="G80" s="426">
        <v>2000</v>
      </c>
      <c r="H80" s="426">
        <v>1000</v>
      </c>
      <c r="I80" s="426">
        <v>1000</v>
      </c>
      <c r="J80" s="354">
        <v>50</v>
      </c>
      <c r="K80" s="426">
        <v>100</v>
      </c>
      <c r="L80" s="426">
        <v>100</v>
      </c>
      <c r="M80" s="350">
        <v>5</v>
      </c>
      <c r="N80" s="426"/>
      <c r="O80" s="502">
        <f t="shared" si="2"/>
        <v>4255</v>
      </c>
      <c r="P80" s="570">
        <v>7.2</v>
      </c>
      <c r="Q80" s="570">
        <f t="shared" si="3"/>
        <v>30636</v>
      </c>
    </row>
    <row r="81" spans="1:17" ht="204" x14ac:dyDescent="0.25">
      <c r="A81" s="299"/>
      <c r="B81" s="300">
        <v>48001640</v>
      </c>
      <c r="C81" s="158" t="s">
        <v>2552</v>
      </c>
      <c r="D81" s="303" t="s">
        <v>16</v>
      </c>
      <c r="E81" s="426"/>
      <c r="F81" s="502"/>
      <c r="G81" s="426"/>
      <c r="H81" s="426"/>
      <c r="I81" s="426"/>
      <c r="J81" s="354">
        <v>50</v>
      </c>
      <c r="K81" s="426">
        <v>50</v>
      </c>
      <c r="L81" s="426">
        <v>100</v>
      </c>
      <c r="M81" s="350"/>
      <c r="N81" s="426"/>
      <c r="O81" s="502">
        <f t="shared" si="2"/>
        <v>200</v>
      </c>
      <c r="P81" s="570">
        <v>6.49</v>
      </c>
      <c r="Q81" s="570">
        <f t="shared" si="3"/>
        <v>1298</v>
      </c>
    </row>
    <row r="82" spans="1:17" ht="72" x14ac:dyDescent="0.25">
      <c r="A82" s="299">
        <v>78</v>
      </c>
      <c r="B82" s="300">
        <v>48001064</v>
      </c>
      <c r="C82" s="158" t="s">
        <v>2529</v>
      </c>
      <c r="D82" s="303" t="s">
        <v>20</v>
      </c>
      <c r="E82" s="426"/>
      <c r="F82" s="502"/>
      <c r="G82" s="426"/>
      <c r="H82" s="426"/>
      <c r="I82" s="426"/>
      <c r="J82" s="354">
        <v>50</v>
      </c>
      <c r="K82" s="426">
        <v>0</v>
      </c>
      <c r="L82" s="426">
        <v>1000</v>
      </c>
      <c r="M82" s="350"/>
      <c r="N82" s="426"/>
      <c r="O82" s="502">
        <f t="shared" si="2"/>
        <v>1050</v>
      </c>
      <c r="P82" s="570">
        <v>13.38</v>
      </c>
      <c r="Q82" s="570">
        <f t="shared" si="3"/>
        <v>14049</v>
      </c>
    </row>
    <row r="83" spans="1:17" ht="48" x14ac:dyDescent="0.25">
      <c r="A83" s="299">
        <v>79</v>
      </c>
      <c r="B83" s="300">
        <v>48001821</v>
      </c>
      <c r="C83" s="158" t="s">
        <v>2945</v>
      </c>
      <c r="D83" s="303" t="s">
        <v>32</v>
      </c>
      <c r="E83" s="426"/>
      <c r="F83" s="502"/>
      <c r="G83" s="426"/>
      <c r="H83" s="426"/>
      <c r="I83" s="426"/>
      <c r="J83" s="354">
        <v>50</v>
      </c>
      <c r="K83" s="426">
        <v>10</v>
      </c>
      <c r="L83" s="426">
        <v>500</v>
      </c>
      <c r="M83" s="350"/>
      <c r="N83" s="426"/>
      <c r="O83" s="502">
        <f t="shared" si="2"/>
        <v>560</v>
      </c>
      <c r="P83" s="570">
        <v>0.84</v>
      </c>
      <c r="Q83" s="570">
        <f t="shared" si="3"/>
        <v>470.4</v>
      </c>
    </row>
    <row r="84" spans="1:17" ht="156" x14ac:dyDescent="0.25">
      <c r="A84" s="299">
        <v>80</v>
      </c>
      <c r="B84" s="300">
        <v>48001641</v>
      </c>
      <c r="C84" s="158" t="s">
        <v>2475</v>
      </c>
      <c r="D84" s="303" t="s">
        <v>83</v>
      </c>
      <c r="E84" s="426"/>
      <c r="F84" s="502"/>
      <c r="G84" s="426">
        <v>1000</v>
      </c>
      <c r="H84" s="426">
        <v>1000</v>
      </c>
      <c r="I84" s="426">
        <v>1000</v>
      </c>
      <c r="J84" s="354">
        <v>0</v>
      </c>
      <c r="K84" s="426">
        <v>10</v>
      </c>
      <c r="L84" s="426">
        <v>50</v>
      </c>
      <c r="M84" s="350">
        <v>12</v>
      </c>
      <c r="N84" s="426"/>
      <c r="O84" s="502">
        <f t="shared" si="2"/>
        <v>3072</v>
      </c>
      <c r="P84" s="570">
        <v>5</v>
      </c>
      <c r="Q84" s="570">
        <f t="shared" si="3"/>
        <v>15360</v>
      </c>
    </row>
    <row r="85" spans="1:17" ht="48" x14ac:dyDescent="0.25">
      <c r="A85" s="299">
        <v>81</v>
      </c>
      <c r="B85" s="300">
        <v>48001120</v>
      </c>
      <c r="C85" s="158" t="s">
        <v>2530</v>
      </c>
      <c r="D85" s="303" t="s">
        <v>20</v>
      </c>
      <c r="E85" s="426"/>
      <c r="F85" s="502"/>
      <c r="G85" s="426">
        <v>200</v>
      </c>
      <c r="H85" s="426">
        <v>100</v>
      </c>
      <c r="I85" s="426">
        <v>100</v>
      </c>
      <c r="J85" s="354">
        <v>80</v>
      </c>
      <c r="K85" s="426">
        <v>10</v>
      </c>
      <c r="L85" s="426">
        <v>50</v>
      </c>
      <c r="M85" s="350">
        <v>5</v>
      </c>
      <c r="N85" s="426"/>
      <c r="O85" s="502">
        <f t="shared" si="2"/>
        <v>545</v>
      </c>
      <c r="P85" s="570">
        <v>12</v>
      </c>
      <c r="Q85" s="570">
        <f t="shared" si="3"/>
        <v>6540</v>
      </c>
    </row>
    <row r="86" spans="1:17" ht="24" x14ac:dyDescent="0.25">
      <c r="A86" s="299">
        <v>82</v>
      </c>
      <c r="B86" s="300">
        <v>14001071</v>
      </c>
      <c r="C86" s="158" t="s">
        <v>2445</v>
      </c>
      <c r="D86" s="303" t="s">
        <v>20</v>
      </c>
      <c r="E86" s="426">
        <v>50</v>
      </c>
      <c r="F86" s="502"/>
      <c r="G86" s="426"/>
      <c r="H86" s="426"/>
      <c r="I86" s="426"/>
      <c r="J86" s="354">
        <v>100</v>
      </c>
      <c r="K86" s="426">
        <v>10</v>
      </c>
      <c r="L86" s="426">
        <v>100</v>
      </c>
      <c r="M86" s="350">
        <v>24</v>
      </c>
      <c r="N86" s="426"/>
      <c r="O86" s="502">
        <f t="shared" si="2"/>
        <v>284</v>
      </c>
      <c r="P86" s="570">
        <v>4.1900000000000004</v>
      </c>
      <c r="Q86" s="570">
        <f t="shared" si="3"/>
        <v>1189.96</v>
      </c>
    </row>
    <row r="87" spans="1:17" ht="96" x14ac:dyDescent="0.25">
      <c r="A87" s="299">
        <v>83</v>
      </c>
      <c r="B87" s="300">
        <v>48001069</v>
      </c>
      <c r="C87" s="158" t="s">
        <v>2476</v>
      </c>
      <c r="D87" s="303" t="s">
        <v>20</v>
      </c>
      <c r="E87" s="426"/>
      <c r="F87" s="502"/>
      <c r="G87" s="426">
        <v>2000</v>
      </c>
      <c r="H87" s="426">
        <v>1000</v>
      </c>
      <c r="I87" s="426">
        <v>1000</v>
      </c>
      <c r="J87" s="354">
        <v>80</v>
      </c>
      <c r="K87" s="426">
        <v>50</v>
      </c>
      <c r="L87" s="426">
        <v>100</v>
      </c>
      <c r="M87" s="350">
        <v>10</v>
      </c>
      <c r="N87" s="426"/>
      <c r="O87" s="502">
        <f t="shared" si="2"/>
        <v>4240</v>
      </c>
      <c r="P87" s="570">
        <v>1.27</v>
      </c>
      <c r="Q87" s="570">
        <f t="shared" si="3"/>
        <v>5384.8</v>
      </c>
    </row>
    <row r="88" spans="1:17" ht="72" x14ac:dyDescent="0.25">
      <c r="A88" s="299">
        <v>84</v>
      </c>
      <c r="B88" s="300">
        <v>48001891</v>
      </c>
      <c r="C88" s="158" t="s">
        <v>2553</v>
      </c>
      <c r="D88" s="303" t="s">
        <v>32</v>
      </c>
      <c r="E88" s="426"/>
      <c r="F88" s="502"/>
      <c r="G88" s="426"/>
      <c r="H88" s="426"/>
      <c r="I88" s="426"/>
      <c r="J88" s="354">
        <v>50</v>
      </c>
      <c r="K88" s="426"/>
      <c r="L88" s="426">
        <v>50</v>
      </c>
      <c r="M88" s="350"/>
      <c r="N88" s="426"/>
      <c r="O88" s="502">
        <f t="shared" si="2"/>
        <v>100</v>
      </c>
      <c r="P88" s="570">
        <v>8</v>
      </c>
      <c r="Q88" s="570">
        <f t="shared" si="3"/>
        <v>800</v>
      </c>
    </row>
    <row r="89" spans="1:17" ht="60" x14ac:dyDescent="0.25">
      <c r="A89" s="299">
        <v>85</v>
      </c>
      <c r="B89" s="300">
        <v>48001888</v>
      </c>
      <c r="C89" s="158" t="s">
        <v>2946</v>
      </c>
      <c r="D89" s="303" t="s">
        <v>20</v>
      </c>
      <c r="E89" s="426"/>
      <c r="F89" s="502"/>
      <c r="G89" s="426"/>
      <c r="H89" s="426"/>
      <c r="I89" s="426"/>
      <c r="J89" s="354"/>
      <c r="K89" s="426"/>
      <c r="L89" s="426">
        <v>50</v>
      </c>
      <c r="M89" s="350"/>
      <c r="N89" s="426"/>
      <c r="O89" s="502">
        <f t="shared" si="2"/>
        <v>50</v>
      </c>
      <c r="P89" s="570">
        <v>13.49</v>
      </c>
      <c r="Q89" s="570">
        <f t="shared" si="3"/>
        <v>674.5</v>
      </c>
    </row>
    <row r="90" spans="1:17" ht="108" x14ac:dyDescent="0.25">
      <c r="A90" s="299">
        <v>86</v>
      </c>
      <c r="B90" s="300">
        <v>48001350</v>
      </c>
      <c r="C90" s="158" t="s">
        <v>2477</v>
      </c>
      <c r="D90" s="303" t="s">
        <v>20</v>
      </c>
      <c r="E90" s="426">
        <v>10</v>
      </c>
      <c r="F90" s="502"/>
      <c r="G90" s="426">
        <v>2000</v>
      </c>
      <c r="H90" s="426">
        <v>1000</v>
      </c>
      <c r="I90" s="426">
        <v>1000</v>
      </c>
      <c r="J90" s="354">
        <v>100</v>
      </c>
      <c r="K90" s="426">
        <v>20</v>
      </c>
      <c r="L90" s="426">
        <v>200</v>
      </c>
      <c r="M90" s="350"/>
      <c r="N90" s="426"/>
      <c r="O90" s="502">
        <f t="shared" si="2"/>
        <v>4330</v>
      </c>
      <c r="P90" s="570">
        <v>3.99</v>
      </c>
      <c r="Q90" s="570">
        <f t="shared" si="3"/>
        <v>17276.7</v>
      </c>
    </row>
    <row r="91" spans="1:17" ht="84" x14ac:dyDescent="0.25">
      <c r="A91" s="299">
        <v>87</v>
      </c>
      <c r="B91" s="300">
        <v>48001651</v>
      </c>
      <c r="C91" s="158" t="s">
        <v>2478</v>
      </c>
      <c r="D91" s="303" t="s">
        <v>20</v>
      </c>
      <c r="E91" s="426"/>
      <c r="F91" s="502"/>
      <c r="G91" s="426">
        <v>500</v>
      </c>
      <c r="H91" s="426">
        <v>300</v>
      </c>
      <c r="I91" s="426">
        <v>250</v>
      </c>
      <c r="J91" s="354">
        <v>30</v>
      </c>
      <c r="K91" s="426">
        <v>10</v>
      </c>
      <c r="L91" s="426">
        <v>100</v>
      </c>
      <c r="M91" s="350"/>
      <c r="N91" s="426"/>
      <c r="O91" s="502">
        <f t="shared" si="2"/>
        <v>1190</v>
      </c>
      <c r="P91" s="570">
        <v>2.35</v>
      </c>
      <c r="Q91" s="570">
        <f t="shared" si="3"/>
        <v>2796.5</v>
      </c>
    </row>
    <row r="92" spans="1:17" ht="60" x14ac:dyDescent="0.25">
      <c r="A92" s="299">
        <v>88</v>
      </c>
      <c r="B92" s="300">
        <v>48001074</v>
      </c>
      <c r="C92" s="158" t="s">
        <v>2531</v>
      </c>
      <c r="D92" s="303" t="s">
        <v>82</v>
      </c>
      <c r="E92" s="426"/>
      <c r="F92" s="502"/>
      <c r="G92" s="426">
        <v>1000</v>
      </c>
      <c r="H92" s="426">
        <v>500</v>
      </c>
      <c r="I92" s="426">
        <v>500</v>
      </c>
      <c r="J92" s="354">
        <v>80</v>
      </c>
      <c r="K92" s="426"/>
      <c r="L92" s="426">
        <v>100</v>
      </c>
      <c r="M92" s="350"/>
      <c r="N92" s="426"/>
      <c r="O92" s="502">
        <f t="shared" si="2"/>
        <v>2180</v>
      </c>
      <c r="P92" s="570">
        <v>5.29</v>
      </c>
      <c r="Q92" s="570">
        <f t="shared" si="3"/>
        <v>11532.2</v>
      </c>
    </row>
    <row r="93" spans="1:17" ht="108" x14ac:dyDescent="0.25">
      <c r="A93" s="299">
        <v>89</v>
      </c>
      <c r="B93" s="300">
        <v>48001353</v>
      </c>
      <c r="C93" s="158" t="s">
        <v>2479</v>
      </c>
      <c r="D93" s="303" t="s">
        <v>20</v>
      </c>
      <c r="E93" s="426">
        <v>20</v>
      </c>
      <c r="F93" s="502"/>
      <c r="G93" s="426">
        <v>1000</v>
      </c>
      <c r="H93" s="426">
        <v>500</v>
      </c>
      <c r="I93" s="426">
        <v>500</v>
      </c>
      <c r="J93" s="354">
        <v>200</v>
      </c>
      <c r="K93" s="426">
        <v>15</v>
      </c>
      <c r="L93" s="426">
        <v>500</v>
      </c>
      <c r="M93" s="350">
        <v>30</v>
      </c>
      <c r="N93" s="426"/>
      <c r="O93" s="502">
        <f t="shared" si="2"/>
        <v>2765</v>
      </c>
      <c r="P93" s="570">
        <v>50.75</v>
      </c>
      <c r="Q93" s="570">
        <f t="shared" si="3"/>
        <v>140323.75</v>
      </c>
    </row>
    <row r="94" spans="1:17" ht="180" x14ac:dyDescent="0.25">
      <c r="A94" s="299">
        <v>90</v>
      </c>
      <c r="B94" s="300">
        <v>48001653</v>
      </c>
      <c r="C94" s="158" t="s">
        <v>2480</v>
      </c>
      <c r="D94" s="303" t="s">
        <v>82</v>
      </c>
      <c r="E94" s="426"/>
      <c r="F94" s="502"/>
      <c r="G94" s="426">
        <v>3000</v>
      </c>
      <c r="H94" s="426">
        <v>2000</v>
      </c>
      <c r="I94" s="426">
        <v>2000</v>
      </c>
      <c r="J94" s="354">
        <v>100</v>
      </c>
      <c r="K94" s="426">
        <v>12</v>
      </c>
      <c r="L94" s="426">
        <v>500</v>
      </c>
      <c r="M94" s="350">
        <v>12</v>
      </c>
      <c r="N94" s="426"/>
      <c r="O94" s="502">
        <f t="shared" si="2"/>
        <v>7624</v>
      </c>
      <c r="P94" s="570">
        <v>3.79</v>
      </c>
      <c r="Q94" s="570">
        <f t="shared" si="3"/>
        <v>28894.959999999999</v>
      </c>
    </row>
    <row r="95" spans="1:17" ht="72" x14ac:dyDescent="0.25">
      <c r="A95" s="299">
        <v>91</v>
      </c>
      <c r="B95" s="300">
        <v>48001030</v>
      </c>
      <c r="C95" s="158" t="s">
        <v>2532</v>
      </c>
      <c r="D95" s="303" t="s">
        <v>20</v>
      </c>
      <c r="E95" s="426"/>
      <c r="F95" s="502"/>
      <c r="G95" s="426">
        <v>2000</v>
      </c>
      <c r="H95" s="426">
        <v>1000</v>
      </c>
      <c r="I95" s="426">
        <v>1000</v>
      </c>
      <c r="J95" s="354">
        <v>30</v>
      </c>
      <c r="K95" s="426">
        <v>100</v>
      </c>
      <c r="L95" s="426">
        <v>500</v>
      </c>
      <c r="M95" s="350"/>
      <c r="N95" s="426"/>
      <c r="O95" s="502">
        <f t="shared" si="2"/>
        <v>4630</v>
      </c>
      <c r="P95" s="570">
        <v>1.99</v>
      </c>
      <c r="Q95" s="570">
        <f t="shared" si="3"/>
        <v>9213.7000000000007</v>
      </c>
    </row>
    <row r="96" spans="1:17" ht="72" x14ac:dyDescent="0.25">
      <c r="A96" s="299">
        <v>92</v>
      </c>
      <c r="B96" s="300">
        <v>48001887</v>
      </c>
      <c r="C96" s="158" t="s">
        <v>2481</v>
      </c>
      <c r="D96" s="303" t="s">
        <v>20</v>
      </c>
      <c r="E96" s="426"/>
      <c r="F96" s="502"/>
      <c r="G96" s="426">
        <v>2000</v>
      </c>
      <c r="H96" s="426">
        <v>1000</v>
      </c>
      <c r="I96" s="426">
        <v>1000</v>
      </c>
      <c r="J96" s="354">
        <v>60</v>
      </c>
      <c r="K96" s="426">
        <v>80</v>
      </c>
      <c r="L96" s="426">
        <v>500</v>
      </c>
      <c r="M96" s="350"/>
      <c r="N96" s="426"/>
      <c r="O96" s="502">
        <f t="shared" si="2"/>
        <v>4640</v>
      </c>
      <c r="P96" s="570">
        <v>2.4900000000000002</v>
      </c>
      <c r="Q96" s="570">
        <f t="shared" si="3"/>
        <v>11553.6</v>
      </c>
    </row>
    <row r="97" spans="1:17" ht="96" x14ac:dyDescent="0.25">
      <c r="A97" s="299">
        <v>93</v>
      </c>
      <c r="B97" s="300">
        <v>48001286</v>
      </c>
      <c r="C97" s="158" t="s">
        <v>2554</v>
      </c>
      <c r="D97" s="303" t="s">
        <v>20</v>
      </c>
      <c r="E97" s="426"/>
      <c r="F97" s="502"/>
      <c r="G97" s="426"/>
      <c r="H97" s="426"/>
      <c r="I97" s="426"/>
      <c r="J97" s="354">
        <v>50</v>
      </c>
      <c r="K97" s="426">
        <v>0</v>
      </c>
      <c r="L97" s="426">
        <v>500</v>
      </c>
      <c r="M97" s="350"/>
      <c r="N97" s="426"/>
      <c r="O97" s="502">
        <f t="shared" si="2"/>
        <v>550</v>
      </c>
      <c r="P97" s="570">
        <v>4</v>
      </c>
      <c r="Q97" s="570">
        <f t="shared" si="3"/>
        <v>2200</v>
      </c>
    </row>
    <row r="98" spans="1:17" ht="60" x14ac:dyDescent="0.25">
      <c r="A98" s="299">
        <v>94</v>
      </c>
      <c r="B98" s="300">
        <v>48001281</v>
      </c>
      <c r="C98" s="158" t="s">
        <v>2533</v>
      </c>
      <c r="D98" s="303" t="s">
        <v>20</v>
      </c>
      <c r="E98" s="426"/>
      <c r="F98" s="502"/>
      <c r="G98" s="426">
        <v>500</v>
      </c>
      <c r="H98" s="426">
        <v>300</v>
      </c>
      <c r="I98" s="426">
        <v>300</v>
      </c>
      <c r="J98" s="354">
        <v>50</v>
      </c>
      <c r="K98" s="426">
        <v>50</v>
      </c>
      <c r="L98" s="426">
        <v>100</v>
      </c>
      <c r="M98" s="350"/>
      <c r="N98" s="426"/>
      <c r="O98" s="502">
        <f t="shared" si="2"/>
        <v>1300</v>
      </c>
      <c r="P98" s="570">
        <v>3.99</v>
      </c>
      <c r="Q98" s="570">
        <f t="shared" si="3"/>
        <v>5187</v>
      </c>
    </row>
    <row r="99" spans="1:17" ht="24" x14ac:dyDescent="0.25">
      <c r="A99" s="299">
        <v>95</v>
      </c>
      <c r="B99" s="300">
        <v>48001960</v>
      </c>
      <c r="C99" s="158" t="s">
        <v>2482</v>
      </c>
      <c r="D99" s="303" t="s">
        <v>20</v>
      </c>
      <c r="E99" s="426"/>
      <c r="F99" s="502"/>
      <c r="G99" s="426"/>
      <c r="H99" s="426"/>
      <c r="I99" s="426"/>
      <c r="J99" s="354">
        <v>50</v>
      </c>
      <c r="K99" s="426"/>
      <c r="L99" s="426">
        <v>50</v>
      </c>
      <c r="M99" s="350"/>
      <c r="N99" s="426"/>
      <c r="O99" s="502">
        <f t="shared" si="2"/>
        <v>100</v>
      </c>
      <c r="P99" s="570">
        <v>1.3</v>
      </c>
      <c r="Q99" s="570">
        <f t="shared" si="3"/>
        <v>130</v>
      </c>
    </row>
    <row r="100" spans="1:17" ht="24" x14ac:dyDescent="0.25">
      <c r="A100" s="299">
        <v>96</v>
      </c>
      <c r="B100" s="306">
        <v>48001825</v>
      </c>
      <c r="C100" s="158" t="s">
        <v>2483</v>
      </c>
      <c r="D100" s="303" t="s">
        <v>32</v>
      </c>
      <c r="E100" s="426">
        <v>100</v>
      </c>
      <c r="F100" s="502"/>
      <c r="G100" s="426">
        <v>2000</v>
      </c>
      <c r="H100" s="426">
        <v>1000</v>
      </c>
      <c r="I100" s="426">
        <v>1000</v>
      </c>
      <c r="J100" s="354">
        <v>30</v>
      </c>
      <c r="K100" s="426">
        <v>20</v>
      </c>
      <c r="L100" s="426">
        <v>500</v>
      </c>
      <c r="M100" s="350">
        <v>36</v>
      </c>
      <c r="N100" s="426"/>
      <c r="O100" s="502">
        <f t="shared" si="2"/>
        <v>4686</v>
      </c>
      <c r="P100" s="570">
        <v>2.77</v>
      </c>
      <c r="Q100" s="570">
        <f t="shared" si="3"/>
        <v>12980.22</v>
      </c>
    </row>
    <row r="101" spans="1:17" ht="108" x14ac:dyDescent="0.25">
      <c r="A101" s="299">
        <v>97</v>
      </c>
      <c r="B101" s="300">
        <v>48001128</v>
      </c>
      <c r="C101" s="158" t="s">
        <v>2534</v>
      </c>
      <c r="D101" s="303" t="s">
        <v>20</v>
      </c>
      <c r="E101" s="426">
        <v>50</v>
      </c>
      <c r="F101" s="502"/>
      <c r="G101" s="426">
        <v>3000</v>
      </c>
      <c r="H101" s="426">
        <v>2000</v>
      </c>
      <c r="I101" s="426">
        <v>2000</v>
      </c>
      <c r="J101" s="354">
        <v>100</v>
      </c>
      <c r="K101" s="426">
        <v>10</v>
      </c>
      <c r="L101" s="426">
        <v>50</v>
      </c>
      <c r="M101" s="350"/>
      <c r="N101" s="426"/>
      <c r="O101" s="502">
        <f t="shared" si="2"/>
        <v>7210</v>
      </c>
      <c r="P101" s="570">
        <v>2.67</v>
      </c>
      <c r="Q101" s="570">
        <f t="shared" si="3"/>
        <v>19250.7</v>
      </c>
    </row>
    <row r="102" spans="1:17" ht="96" x14ac:dyDescent="0.25">
      <c r="A102" s="299">
        <v>98</v>
      </c>
      <c r="B102" s="300">
        <v>418001826</v>
      </c>
      <c r="C102" s="158" t="s">
        <v>2484</v>
      </c>
      <c r="D102" s="303" t="s">
        <v>83</v>
      </c>
      <c r="E102" s="426"/>
      <c r="F102" s="502"/>
      <c r="G102" s="426"/>
      <c r="H102" s="426"/>
      <c r="I102" s="426"/>
      <c r="J102" s="354">
        <v>100</v>
      </c>
      <c r="K102" s="426"/>
      <c r="L102" s="426">
        <v>50</v>
      </c>
      <c r="M102" s="350"/>
      <c r="N102" s="426"/>
      <c r="O102" s="502">
        <f t="shared" si="2"/>
        <v>150</v>
      </c>
      <c r="P102" s="570">
        <v>20.16</v>
      </c>
      <c r="Q102" s="570">
        <f t="shared" si="3"/>
        <v>3024</v>
      </c>
    </row>
    <row r="103" spans="1:17" ht="60" x14ac:dyDescent="0.25">
      <c r="A103" s="299">
        <v>99</v>
      </c>
      <c r="B103" s="300">
        <v>48001827</v>
      </c>
      <c r="C103" s="158" t="s">
        <v>2485</v>
      </c>
      <c r="D103" s="303" t="s">
        <v>20</v>
      </c>
      <c r="E103" s="426"/>
      <c r="F103" s="502"/>
      <c r="G103" s="426">
        <v>300</v>
      </c>
      <c r="H103" s="426">
        <v>250</v>
      </c>
      <c r="I103" s="426">
        <v>200</v>
      </c>
      <c r="J103" s="354">
        <v>100</v>
      </c>
      <c r="K103" s="426"/>
      <c r="L103" s="426">
        <v>500</v>
      </c>
      <c r="M103" s="350">
        <v>12</v>
      </c>
      <c r="N103" s="426"/>
      <c r="O103" s="502">
        <f t="shared" si="2"/>
        <v>1362</v>
      </c>
      <c r="P103" s="570">
        <v>3.29</v>
      </c>
      <c r="Q103" s="570">
        <f t="shared" si="3"/>
        <v>4480.9800000000005</v>
      </c>
    </row>
    <row r="104" spans="1:17" ht="96" x14ac:dyDescent="0.25">
      <c r="A104" s="299">
        <v>100</v>
      </c>
      <c r="B104" s="300">
        <v>48001211</v>
      </c>
      <c r="C104" s="158" t="s">
        <v>2535</v>
      </c>
      <c r="D104" s="303" t="s">
        <v>20</v>
      </c>
      <c r="E104" s="426"/>
      <c r="F104" s="502"/>
      <c r="G104" s="426">
        <v>1000</v>
      </c>
      <c r="H104" s="426">
        <v>1000</v>
      </c>
      <c r="I104" s="426">
        <v>700</v>
      </c>
      <c r="J104" s="354">
        <v>30</v>
      </c>
      <c r="K104" s="426">
        <v>5</v>
      </c>
      <c r="L104" s="426">
        <v>100</v>
      </c>
      <c r="M104" s="350"/>
      <c r="N104" s="426"/>
      <c r="O104" s="502">
        <f t="shared" si="2"/>
        <v>2835</v>
      </c>
      <c r="P104" s="570">
        <v>1.29</v>
      </c>
      <c r="Q104" s="570">
        <f t="shared" si="3"/>
        <v>3657.15</v>
      </c>
    </row>
    <row r="105" spans="1:17" ht="48" x14ac:dyDescent="0.25">
      <c r="A105" s="299">
        <v>101</v>
      </c>
      <c r="B105" s="300">
        <v>48001952</v>
      </c>
      <c r="C105" s="158" t="s">
        <v>2486</v>
      </c>
      <c r="D105" s="303" t="s">
        <v>20</v>
      </c>
      <c r="E105" s="426"/>
      <c r="F105" s="502"/>
      <c r="G105" s="426"/>
      <c r="H105" s="426">
        <v>20</v>
      </c>
      <c r="I105" s="426">
        <v>10</v>
      </c>
      <c r="J105" s="354">
        <v>30</v>
      </c>
      <c r="K105" s="426"/>
      <c r="L105" s="426">
        <v>50</v>
      </c>
      <c r="M105" s="350"/>
      <c r="N105" s="426"/>
      <c r="O105" s="502">
        <f t="shared" si="2"/>
        <v>110</v>
      </c>
      <c r="P105" s="570">
        <v>11.98</v>
      </c>
      <c r="Q105" s="570">
        <f t="shared" si="3"/>
        <v>1317.8</v>
      </c>
    </row>
    <row r="106" spans="1:17" ht="36" x14ac:dyDescent="0.25">
      <c r="A106" s="299">
        <v>102</v>
      </c>
      <c r="B106" s="300">
        <v>48001164</v>
      </c>
      <c r="C106" s="158" t="s">
        <v>2536</v>
      </c>
      <c r="D106" s="303" t="s">
        <v>20</v>
      </c>
      <c r="E106" s="426"/>
      <c r="F106" s="502"/>
      <c r="G106" s="426">
        <v>200</v>
      </c>
      <c r="H106" s="426">
        <v>100</v>
      </c>
      <c r="I106" s="426">
        <v>100</v>
      </c>
      <c r="J106" s="354">
        <v>30</v>
      </c>
      <c r="K106" s="426"/>
      <c r="L106" s="426">
        <v>50</v>
      </c>
      <c r="M106" s="350"/>
      <c r="N106" s="426"/>
      <c r="O106" s="502">
        <f t="shared" si="2"/>
        <v>480</v>
      </c>
      <c r="P106" s="570">
        <v>4</v>
      </c>
      <c r="Q106" s="570">
        <f t="shared" si="3"/>
        <v>1920</v>
      </c>
    </row>
    <row r="107" spans="1:17" ht="36" x14ac:dyDescent="0.25">
      <c r="A107" s="299">
        <v>103</v>
      </c>
      <c r="B107" s="300">
        <v>48001142</v>
      </c>
      <c r="C107" s="158" t="s">
        <v>2555</v>
      </c>
      <c r="D107" s="303" t="s">
        <v>20</v>
      </c>
      <c r="E107" s="426"/>
      <c r="F107" s="502"/>
      <c r="G107" s="426"/>
      <c r="H107" s="426"/>
      <c r="I107" s="426"/>
      <c r="J107" s="354">
        <v>80</v>
      </c>
      <c r="K107" s="426"/>
      <c r="L107" s="426">
        <v>50</v>
      </c>
      <c r="M107" s="350"/>
      <c r="N107" s="426"/>
      <c r="O107" s="502">
        <f t="shared" si="2"/>
        <v>130</v>
      </c>
      <c r="P107" s="570">
        <v>14.99</v>
      </c>
      <c r="Q107" s="570">
        <f t="shared" si="3"/>
        <v>1948.7</v>
      </c>
    </row>
    <row r="108" spans="1:17" ht="144" x14ac:dyDescent="0.25">
      <c r="A108" s="299">
        <v>104</v>
      </c>
      <c r="B108" s="300">
        <v>48001456</v>
      </c>
      <c r="C108" s="158" t="s">
        <v>2487</v>
      </c>
      <c r="D108" s="303" t="s">
        <v>20</v>
      </c>
      <c r="E108" s="426">
        <v>50</v>
      </c>
      <c r="F108" s="502"/>
      <c r="G108" s="426">
        <v>2000</v>
      </c>
      <c r="H108" s="426">
        <v>1000</v>
      </c>
      <c r="I108" s="426">
        <v>1000</v>
      </c>
      <c r="J108" s="354">
        <v>80</v>
      </c>
      <c r="K108" s="426">
        <v>100</v>
      </c>
      <c r="L108" s="426">
        <v>200</v>
      </c>
      <c r="M108" s="350">
        <v>12</v>
      </c>
      <c r="N108" s="426"/>
      <c r="O108" s="502">
        <f t="shared" si="2"/>
        <v>4442</v>
      </c>
      <c r="P108" s="570">
        <v>8.7899999999999991</v>
      </c>
      <c r="Q108" s="570">
        <f t="shared" si="3"/>
        <v>39045.179999999993</v>
      </c>
    </row>
    <row r="109" spans="1:17" ht="84" x14ac:dyDescent="0.25">
      <c r="A109" s="299">
        <v>105</v>
      </c>
      <c r="B109" s="300">
        <v>48001527</v>
      </c>
      <c r="C109" s="158" t="s">
        <v>2488</v>
      </c>
      <c r="D109" s="303" t="s">
        <v>32</v>
      </c>
      <c r="E109" s="426"/>
      <c r="F109" s="502"/>
      <c r="G109" s="426">
        <v>200</v>
      </c>
      <c r="H109" s="426">
        <v>100</v>
      </c>
      <c r="I109" s="426">
        <v>100</v>
      </c>
      <c r="J109" s="354">
        <v>10</v>
      </c>
      <c r="K109" s="426">
        <v>10</v>
      </c>
      <c r="L109" s="426">
        <v>50</v>
      </c>
      <c r="M109" s="350">
        <v>10</v>
      </c>
      <c r="N109" s="426"/>
      <c r="O109" s="502">
        <f t="shared" si="2"/>
        <v>480</v>
      </c>
      <c r="P109" s="570">
        <v>1.0900000000000001</v>
      </c>
      <c r="Q109" s="570">
        <f t="shared" si="3"/>
        <v>523.20000000000005</v>
      </c>
    </row>
    <row r="110" spans="1:17" ht="120" x14ac:dyDescent="0.25">
      <c r="A110" s="299">
        <v>106</v>
      </c>
      <c r="B110" s="300">
        <v>48001833</v>
      </c>
      <c r="C110" s="158" t="s">
        <v>2489</v>
      </c>
      <c r="D110" s="303" t="s">
        <v>91</v>
      </c>
      <c r="E110" s="426">
        <v>50</v>
      </c>
      <c r="F110" s="502"/>
      <c r="G110" s="426">
        <v>200</v>
      </c>
      <c r="H110" s="426">
        <v>100</v>
      </c>
      <c r="I110" s="426">
        <v>100</v>
      </c>
      <c r="J110" s="354">
        <v>50</v>
      </c>
      <c r="K110" s="426">
        <v>10</v>
      </c>
      <c r="L110" s="426">
        <v>10000</v>
      </c>
      <c r="M110" s="350">
        <v>20</v>
      </c>
      <c r="N110" s="426"/>
      <c r="O110" s="502">
        <f t="shared" si="2"/>
        <v>10530</v>
      </c>
      <c r="P110" s="570">
        <v>12</v>
      </c>
      <c r="Q110" s="570">
        <f t="shared" si="3"/>
        <v>126360</v>
      </c>
    </row>
    <row r="111" spans="1:17" ht="48" x14ac:dyDescent="0.25">
      <c r="A111" s="299">
        <v>107</v>
      </c>
      <c r="B111" s="300">
        <v>48001092</v>
      </c>
      <c r="C111" s="158" t="s">
        <v>2537</v>
      </c>
      <c r="D111" s="303" t="s">
        <v>20</v>
      </c>
      <c r="E111" s="426"/>
      <c r="F111" s="502"/>
      <c r="G111" s="426">
        <v>200</v>
      </c>
      <c r="H111" s="426">
        <v>100</v>
      </c>
      <c r="I111" s="426">
        <v>100</v>
      </c>
      <c r="J111" s="354">
        <v>30</v>
      </c>
      <c r="K111" s="426">
        <v>10</v>
      </c>
      <c r="L111" s="426">
        <v>50</v>
      </c>
      <c r="M111" s="350"/>
      <c r="N111" s="426"/>
      <c r="O111" s="502">
        <f t="shared" si="2"/>
        <v>490</v>
      </c>
      <c r="P111" s="570">
        <v>9.99</v>
      </c>
      <c r="Q111" s="570">
        <f t="shared" si="3"/>
        <v>4895.1000000000004</v>
      </c>
    </row>
    <row r="112" spans="1:17" ht="108" x14ac:dyDescent="0.25">
      <c r="A112" s="299">
        <v>108</v>
      </c>
      <c r="B112" s="300">
        <v>48001446</v>
      </c>
      <c r="C112" s="158" t="s">
        <v>2538</v>
      </c>
      <c r="D112" s="303" t="s">
        <v>32</v>
      </c>
      <c r="E112" s="426"/>
      <c r="F112" s="502"/>
      <c r="G112" s="426">
        <v>200</v>
      </c>
      <c r="H112" s="426">
        <v>100</v>
      </c>
      <c r="I112" s="426">
        <v>100</v>
      </c>
      <c r="J112" s="354">
        <v>20</v>
      </c>
      <c r="K112" s="426"/>
      <c r="L112" s="426">
        <v>50</v>
      </c>
      <c r="M112" s="350"/>
      <c r="N112" s="426"/>
      <c r="O112" s="502">
        <f t="shared" si="2"/>
        <v>470</v>
      </c>
      <c r="P112" s="570">
        <v>3.29</v>
      </c>
      <c r="Q112" s="570">
        <f t="shared" si="3"/>
        <v>1546.3</v>
      </c>
    </row>
    <row r="113" spans="1:17" ht="96" x14ac:dyDescent="0.25">
      <c r="A113" s="299">
        <v>109</v>
      </c>
      <c r="B113" s="300">
        <v>48001132</v>
      </c>
      <c r="C113" s="158" t="s">
        <v>2490</v>
      </c>
      <c r="D113" s="303" t="s">
        <v>20</v>
      </c>
      <c r="E113" s="426"/>
      <c r="F113" s="502"/>
      <c r="G113" s="426">
        <v>300</v>
      </c>
      <c r="H113" s="426">
        <v>150</v>
      </c>
      <c r="I113" s="426">
        <v>200</v>
      </c>
      <c r="J113" s="354">
        <v>50</v>
      </c>
      <c r="K113" s="426">
        <v>20</v>
      </c>
      <c r="L113" s="426">
        <v>20000</v>
      </c>
      <c r="M113" s="350"/>
      <c r="N113" s="426"/>
      <c r="O113" s="502">
        <f t="shared" si="2"/>
        <v>20720</v>
      </c>
      <c r="P113" s="570">
        <v>0.49</v>
      </c>
      <c r="Q113" s="570">
        <f t="shared" si="3"/>
        <v>10152.799999999999</v>
      </c>
    </row>
    <row r="114" spans="1:17" ht="36" x14ac:dyDescent="0.25">
      <c r="A114" s="299">
        <v>110</v>
      </c>
      <c r="B114" s="300">
        <v>48001694</v>
      </c>
      <c r="C114" s="158" t="s">
        <v>2491</v>
      </c>
      <c r="D114" s="303" t="s">
        <v>32</v>
      </c>
      <c r="E114" s="426"/>
      <c r="F114" s="502"/>
      <c r="G114" s="426">
        <v>100</v>
      </c>
      <c r="H114" s="426">
        <v>100</v>
      </c>
      <c r="I114" s="426">
        <v>50</v>
      </c>
      <c r="J114" s="354">
        <v>100</v>
      </c>
      <c r="K114" s="426">
        <v>10</v>
      </c>
      <c r="L114" s="426">
        <v>1000</v>
      </c>
      <c r="M114" s="350">
        <v>20</v>
      </c>
      <c r="N114" s="426"/>
      <c r="O114" s="502">
        <f t="shared" si="2"/>
        <v>1380</v>
      </c>
      <c r="P114" s="570">
        <v>10</v>
      </c>
      <c r="Q114" s="570">
        <f t="shared" si="3"/>
        <v>13800</v>
      </c>
    </row>
    <row r="115" spans="1:17" ht="72" x14ac:dyDescent="0.25">
      <c r="A115" s="299">
        <v>111</v>
      </c>
      <c r="B115" s="300">
        <v>48001134</v>
      </c>
      <c r="C115" s="158" t="s">
        <v>2492</v>
      </c>
      <c r="D115" s="303" t="s">
        <v>20</v>
      </c>
      <c r="E115" s="426"/>
      <c r="F115" s="502"/>
      <c r="G115" s="426">
        <v>100</v>
      </c>
      <c r="H115" s="426">
        <v>100</v>
      </c>
      <c r="I115" s="426">
        <v>50</v>
      </c>
      <c r="J115" s="354">
        <v>30</v>
      </c>
      <c r="K115" s="426">
        <v>0</v>
      </c>
      <c r="L115" s="426">
        <v>1000</v>
      </c>
      <c r="M115" s="350">
        <v>20</v>
      </c>
      <c r="N115" s="426"/>
      <c r="O115" s="502">
        <f t="shared" si="2"/>
        <v>1300</v>
      </c>
      <c r="P115" s="570">
        <v>7.79</v>
      </c>
      <c r="Q115" s="570">
        <f t="shared" si="3"/>
        <v>10127</v>
      </c>
    </row>
    <row r="116" spans="1:17" ht="60" x14ac:dyDescent="0.25">
      <c r="A116" s="299">
        <v>112</v>
      </c>
      <c r="B116" s="300">
        <v>48001510</v>
      </c>
      <c r="C116" s="158" t="s">
        <v>2493</v>
      </c>
      <c r="D116" s="303" t="s">
        <v>16</v>
      </c>
      <c r="E116" s="426"/>
      <c r="F116" s="502"/>
      <c r="G116" s="426">
        <v>1000</v>
      </c>
      <c r="H116" s="426">
        <v>700</v>
      </c>
      <c r="I116" s="426">
        <v>800</v>
      </c>
      <c r="J116" s="354">
        <v>60</v>
      </c>
      <c r="K116" s="426">
        <v>5</v>
      </c>
      <c r="L116" s="426">
        <v>100</v>
      </c>
      <c r="M116" s="350"/>
      <c r="N116" s="426"/>
      <c r="O116" s="502">
        <f t="shared" si="2"/>
        <v>2665</v>
      </c>
      <c r="P116" s="570">
        <v>6.49</v>
      </c>
      <c r="Q116" s="570">
        <f t="shared" si="3"/>
        <v>17295.850000000002</v>
      </c>
    </row>
    <row r="117" spans="1:17" ht="60" x14ac:dyDescent="0.25">
      <c r="A117" s="299">
        <v>113</v>
      </c>
      <c r="B117" s="300">
        <v>48001507</v>
      </c>
      <c r="C117" s="158" t="s">
        <v>2494</v>
      </c>
      <c r="D117" s="303" t="s">
        <v>16</v>
      </c>
      <c r="E117" s="426"/>
      <c r="F117" s="502"/>
      <c r="G117" s="426">
        <v>1000</v>
      </c>
      <c r="H117" s="426">
        <v>700</v>
      </c>
      <c r="I117" s="426">
        <v>800</v>
      </c>
      <c r="J117" s="354">
        <v>60</v>
      </c>
      <c r="K117" s="426">
        <v>5</v>
      </c>
      <c r="L117" s="426">
        <v>100</v>
      </c>
      <c r="M117" s="350"/>
      <c r="N117" s="426"/>
      <c r="O117" s="502">
        <f t="shared" si="2"/>
        <v>2665</v>
      </c>
      <c r="P117" s="570">
        <v>6.99</v>
      </c>
      <c r="Q117" s="570">
        <f t="shared" si="3"/>
        <v>18628.350000000002</v>
      </c>
    </row>
    <row r="118" spans="1:17" ht="96" x14ac:dyDescent="0.25">
      <c r="A118" s="299">
        <v>114</v>
      </c>
      <c r="B118" s="300">
        <v>48001540</v>
      </c>
      <c r="C118" s="158" t="s">
        <v>2539</v>
      </c>
      <c r="D118" s="303" t="s">
        <v>32</v>
      </c>
      <c r="E118" s="426"/>
      <c r="F118" s="502"/>
      <c r="G118" s="426">
        <v>2000</v>
      </c>
      <c r="H118" s="426">
        <v>1000</v>
      </c>
      <c r="I118" s="426">
        <v>1000</v>
      </c>
      <c r="J118" s="354">
        <v>25</v>
      </c>
      <c r="K118" s="426">
        <v>50</v>
      </c>
      <c r="L118" s="426">
        <v>50</v>
      </c>
      <c r="M118" s="350"/>
      <c r="N118" s="426"/>
      <c r="O118" s="502">
        <f t="shared" si="2"/>
        <v>4125</v>
      </c>
      <c r="P118" s="570">
        <v>3.6</v>
      </c>
      <c r="Q118" s="570">
        <f t="shared" si="3"/>
        <v>14850</v>
      </c>
    </row>
    <row r="119" spans="1:17" ht="36" x14ac:dyDescent="0.25">
      <c r="A119" s="299">
        <v>115</v>
      </c>
      <c r="B119" s="300">
        <v>48001096</v>
      </c>
      <c r="C119" s="158" t="s">
        <v>2495</v>
      </c>
      <c r="D119" s="303" t="s">
        <v>20</v>
      </c>
      <c r="E119" s="426">
        <v>200</v>
      </c>
      <c r="F119" s="502"/>
      <c r="G119" s="426">
        <v>1200</v>
      </c>
      <c r="H119" s="426">
        <v>1000</v>
      </c>
      <c r="I119" s="426">
        <v>700</v>
      </c>
      <c r="J119" s="354">
        <v>30</v>
      </c>
      <c r="K119" s="426">
        <v>200</v>
      </c>
      <c r="L119" s="426">
        <v>20000</v>
      </c>
      <c r="M119" s="350">
        <v>100</v>
      </c>
      <c r="N119" s="426"/>
      <c r="O119" s="502">
        <f t="shared" si="2"/>
        <v>23430</v>
      </c>
      <c r="P119" s="570">
        <v>4</v>
      </c>
      <c r="Q119" s="570">
        <f t="shared" si="3"/>
        <v>93720</v>
      </c>
    </row>
    <row r="120" spans="1:17" ht="72" x14ac:dyDescent="0.25">
      <c r="A120" s="299">
        <v>116</v>
      </c>
      <c r="B120" s="300">
        <v>48001962</v>
      </c>
      <c r="C120" s="158" t="s">
        <v>2496</v>
      </c>
      <c r="D120" s="303" t="s">
        <v>16</v>
      </c>
      <c r="E120" s="426">
        <v>10</v>
      </c>
      <c r="F120" s="502"/>
      <c r="G120" s="426"/>
      <c r="H120" s="426"/>
      <c r="I120" s="426"/>
      <c r="J120" s="354">
        <v>10</v>
      </c>
      <c r="K120" s="426">
        <v>0</v>
      </c>
      <c r="L120" s="426">
        <v>50</v>
      </c>
      <c r="M120" s="350"/>
      <c r="N120" s="426"/>
      <c r="O120" s="502">
        <f t="shared" si="2"/>
        <v>70</v>
      </c>
      <c r="P120" s="570">
        <v>1.83</v>
      </c>
      <c r="Q120" s="570">
        <f t="shared" si="3"/>
        <v>128.1</v>
      </c>
    </row>
    <row r="121" spans="1:17" ht="72" x14ac:dyDescent="0.25">
      <c r="A121" s="299">
        <v>117</v>
      </c>
      <c r="B121" s="300">
        <v>48001623</v>
      </c>
      <c r="C121" s="158" t="s">
        <v>2497</v>
      </c>
      <c r="D121" s="303" t="s">
        <v>20</v>
      </c>
      <c r="E121" s="426">
        <v>30</v>
      </c>
      <c r="F121" s="502"/>
      <c r="G121" s="426">
        <v>1200</v>
      </c>
      <c r="H121" s="426">
        <v>600</v>
      </c>
      <c r="I121" s="426">
        <v>700</v>
      </c>
      <c r="J121" s="354">
        <v>10</v>
      </c>
      <c r="K121" s="426">
        <v>30</v>
      </c>
      <c r="L121" s="426">
        <v>100</v>
      </c>
      <c r="M121" s="350">
        <v>12</v>
      </c>
      <c r="N121" s="426"/>
      <c r="O121" s="502">
        <f t="shared" si="2"/>
        <v>2682</v>
      </c>
      <c r="P121" s="570">
        <v>3.8</v>
      </c>
      <c r="Q121" s="570">
        <f t="shared" si="3"/>
        <v>10191.6</v>
      </c>
    </row>
    <row r="122" spans="1:17" ht="144" x14ac:dyDescent="0.25">
      <c r="A122" s="299">
        <v>119</v>
      </c>
      <c r="B122" s="300">
        <v>48001303</v>
      </c>
      <c r="C122" s="158" t="s">
        <v>2540</v>
      </c>
      <c r="D122" s="303" t="s">
        <v>20</v>
      </c>
      <c r="E122" s="426"/>
      <c r="F122" s="502"/>
      <c r="G122" s="426">
        <v>2000</v>
      </c>
      <c r="H122" s="426">
        <v>1000</v>
      </c>
      <c r="I122" s="426">
        <v>1000</v>
      </c>
      <c r="J122" s="426">
        <v>10</v>
      </c>
      <c r="K122" s="426">
        <v>20</v>
      </c>
      <c r="L122" s="426">
        <v>200</v>
      </c>
      <c r="M122" s="350"/>
      <c r="N122" s="426"/>
      <c r="O122" s="502">
        <f t="shared" si="2"/>
        <v>4230</v>
      </c>
      <c r="P122" s="570">
        <v>3.99</v>
      </c>
      <c r="Q122" s="570">
        <f t="shared" si="3"/>
        <v>16877.7</v>
      </c>
    </row>
    <row r="123" spans="1:17" ht="60" x14ac:dyDescent="0.25">
      <c r="A123" s="299">
        <v>120</v>
      </c>
      <c r="B123" s="300">
        <v>48001423</v>
      </c>
      <c r="C123" s="158" t="s">
        <v>2541</v>
      </c>
      <c r="D123" s="303" t="s">
        <v>20</v>
      </c>
      <c r="E123" s="426"/>
      <c r="F123" s="502"/>
      <c r="G123" s="426">
        <v>200</v>
      </c>
      <c r="H123" s="426">
        <v>200</v>
      </c>
      <c r="I123" s="426">
        <v>200</v>
      </c>
      <c r="J123" s="426">
        <v>15</v>
      </c>
      <c r="K123" s="426">
        <v>10</v>
      </c>
      <c r="L123" s="426">
        <v>50</v>
      </c>
      <c r="M123" s="350"/>
      <c r="N123" s="426"/>
      <c r="O123" s="502">
        <f t="shared" si="2"/>
        <v>675</v>
      </c>
      <c r="P123" s="570">
        <v>5.49</v>
      </c>
      <c r="Q123" s="570">
        <f t="shared" si="3"/>
        <v>3705.75</v>
      </c>
    </row>
    <row r="124" spans="1:17" ht="84" x14ac:dyDescent="0.25">
      <c r="A124" s="299">
        <v>121</v>
      </c>
      <c r="B124" s="300">
        <v>48001624</v>
      </c>
      <c r="C124" s="158" t="s">
        <v>2498</v>
      </c>
      <c r="D124" s="303" t="s">
        <v>20</v>
      </c>
      <c r="E124" s="426">
        <v>80</v>
      </c>
      <c r="F124" s="502"/>
      <c r="G124" s="426">
        <v>1000</v>
      </c>
      <c r="H124" s="426">
        <v>2000</v>
      </c>
      <c r="I124" s="426">
        <v>2000</v>
      </c>
      <c r="J124" s="426">
        <v>50</v>
      </c>
      <c r="K124" s="426">
        <v>80</v>
      </c>
      <c r="L124" s="426">
        <v>1000</v>
      </c>
      <c r="M124" s="350">
        <v>20</v>
      </c>
      <c r="N124" s="426"/>
      <c r="O124" s="502">
        <f t="shared" si="2"/>
        <v>6230</v>
      </c>
      <c r="P124" s="570">
        <v>2.99</v>
      </c>
      <c r="Q124" s="570">
        <f t="shared" si="3"/>
        <v>18627.7</v>
      </c>
    </row>
    <row r="125" spans="1:17" ht="24" x14ac:dyDescent="0.25">
      <c r="A125" s="299">
        <v>122</v>
      </c>
      <c r="B125" s="300">
        <v>48001836</v>
      </c>
      <c r="C125" s="158" t="s">
        <v>2556</v>
      </c>
      <c r="D125" s="303" t="s">
        <v>20</v>
      </c>
      <c r="E125" s="426"/>
      <c r="F125" s="502"/>
      <c r="G125" s="426"/>
      <c r="H125" s="426"/>
      <c r="I125" s="426"/>
      <c r="J125" s="426">
        <v>250</v>
      </c>
      <c r="K125" s="426">
        <v>30</v>
      </c>
      <c r="L125" s="426">
        <v>1000</v>
      </c>
      <c r="M125" s="350">
        <v>10</v>
      </c>
      <c r="N125" s="426"/>
      <c r="O125" s="502">
        <f t="shared" si="2"/>
        <v>1290</v>
      </c>
      <c r="P125" s="570">
        <v>1.4</v>
      </c>
      <c r="Q125" s="570">
        <f t="shared" si="3"/>
        <v>1805.9999999999998</v>
      </c>
    </row>
    <row r="126" spans="1:17" ht="84" x14ac:dyDescent="0.25">
      <c r="A126" s="299">
        <v>123</v>
      </c>
      <c r="B126" s="300">
        <v>48001545</v>
      </c>
      <c r="C126" s="158" t="s">
        <v>2499</v>
      </c>
      <c r="D126" s="303" t="s">
        <v>32</v>
      </c>
      <c r="E126" s="426"/>
      <c r="F126" s="502"/>
      <c r="G126" s="426">
        <v>2000</v>
      </c>
      <c r="H126" s="426">
        <v>1000</v>
      </c>
      <c r="I126" s="426">
        <v>1000</v>
      </c>
      <c r="J126" s="426">
        <v>250</v>
      </c>
      <c r="K126" s="426">
        <v>100</v>
      </c>
      <c r="L126" s="426">
        <v>1000</v>
      </c>
      <c r="M126" s="350"/>
      <c r="N126" s="426"/>
      <c r="O126" s="502">
        <f t="shared" si="2"/>
        <v>5350</v>
      </c>
      <c r="P126" s="570">
        <v>5.38</v>
      </c>
      <c r="Q126" s="570">
        <f t="shared" si="3"/>
        <v>28783</v>
      </c>
    </row>
    <row r="127" spans="1:17" ht="96" x14ac:dyDescent="0.25">
      <c r="A127" s="299">
        <v>124</v>
      </c>
      <c r="B127" s="300">
        <v>48001889</v>
      </c>
      <c r="C127" s="158" t="s">
        <v>2500</v>
      </c>
      <c r="D127" s="303" t="s">
        <v>20</v>
      </c>
      <c r="E127" s="426">
        <v>100</v>
      </c>
      <c r="F127" s="502"/>
      <c r="G127" s="426"/>
      <c r="H127" s="426"/>
      <c r="I127" s="426"/>
      <c r="J127" s="426">
        <v>50</v>
      </c>
      <c r="K127" s="426">
        <v>50</v>
      </c>
      <c r="L127" s="426">
        <v>100</v>
      </c>
      <c r="M127" s="350">
        <v>100</v>
      </c>
      <c r="N127" s="426"/>
      <c r="O127" s="502">
        <f t="shared" si="2"/>
        <v>400</v>
      </c>
      <c r="P127" s="570">
        <v>14</v>
      </c>
      <c r="Q127" s="570">
        <f t="shared" si="3"/>
        <v>5600</v>
      </c>
    </row>
    <row r="128" spans="1:17" ht="96" x14ac:dyDescent="0.25">
      <c r="A128" s="299">
        <v>125</v>
      </c>
      <c r="B128" s="300">
        <v>48001771</v>
      </c>
      <c r="C128" s="158" t="s">
        <v>2501</v>
      </c>
      <c r="D128" s="303" t="s">
        <v>20</v>
      </c>
      <c r="E128" s="426"/>
      <c r="F128" s="502"/>
      <c r="G128" s="426"/>
      <c r="H128" s="426"/>
      <c r="I128" s="426"/>
      <c r="J128" s="426">
        <v>50</v>
      </c>
      <c r="K128" s="426"/>
      <c r="L128" s="426">
        <v>100</v>
      </c>
      <c r="M128" s="350"/>
      <c r="N128" s="426"/>
      <c r="O128" s="502">
        <f t="shared" si="2"/>
        <v>150</v>
      </c>
      <c r="P128" s="570">
        <v>14.99</v>
      </c>
      <c r="Q128" s="570">
        <f t="shared" si="3"/>
        <v>2248.5</v>
      </c>
    </row>
    <row r="129" spans="1:17" ht="120" x14ac:dyDescent="0.25">
      <c r="A129" s="299">
        <v>126</v>
      </c>
      <c r="B129" s="300">
        <v>48001803</v>
      </c>
      <c r="C129" s="158" t="s">
        <v>2542</v>
      </c>
      <c r="D129" s="303" t="s">
        <v>20</v>
      </c>
      <c r="E129" s="426">
        <v>100</v>
      </c>
      <c r="F129" s="502"/>
      <c r="G129" s="426">
        <v>1200</v>
      </c>
      <c r="H129" s="426">
        <v>600</v>
      </c>
      <c r="I129" s="426">
        <v>700</v>
      </c>
      <c r="J129" s="426">
        <v>25</v>
      </c>
      <c r="K129" s="426">
        <v>20</v>
      </c>
      <c r="L129" s="426">
        <v>50</v>
      </c>
      <c r="M129" s="350">
        <v>5</v>
      </c>
      <c r="N129" s="426"/>
      <c r="O129" s="502">
        <f t="shared" si="2"/>
        <v>2700</v>
      </c>
      <c r="P129" s="570">
        <v>1.99</v>
      </c>
      <c r="Q129" s="570">
        <f t="shared" si="3"/>
        <v>5373</v>
      </c>
    </row>
    <row r="130" spans="1:17" ht="72" x14ac:dyDescent="0.25">
      <c r="A130" s="299">
        <v>127</v>
      </c>
      <c r="B130" s="300">
        <v>48001397</v>
      </c>
      <c r="C130" s="158" t="s">
        <v>2502</v>
      </c>
      <c r="D130" s="303" t="s">
        <v>20</v>
      </c>
      <c r="E130" s="426"/>
      <c r="F130" s="502"/>
      <c r="G130" s="426">
        <v>240</v>
      </c>
      <c r="H130" s="426">
        <v>140</v>
      </c>
      <c r="I130" s="426">
        <v>140</v>
      </c>
      <c r="J130" s="426">
        <v>50</v>
      </c>
      <c r="K130" s="426">
        <v>0</v>
      </c>
      <c r="L130" s="426">
        <v>50</v>
      </c>
      <c r="M130" s="350">
        <v>12</v>
      </c>
      <c r="N130" s="426"/>
      <c r="O130" s="502">
        <f t="shared" si="2"/>
        <v>632</v>
      </c>
      <c r="P130" s="570">
        <v>6.29</v>
      </c>
      <c r="Q130" s="570">
        <f t="shared" si="3"/>
        <v>3975.28</v>
      </c>
    </row>
    <row r="131" spans="1:17" ht="36" x14ac:dyDescent="0.25">
      <c r="A131" s="299">
        <v>128</v>
      </c>
      <c r="B131" s="300">
        <v>48001531</v>
      </c>
      <c r="C131" s="158" t="s">
        <v>2543</v>
      </c>
      <c r="D131" s="303" t="s">
        <v>32</v>
      </c>
      <c r="E131" s="426"/>
      <c r="F131" s="502"/>
      <c r="G131" s="426">
        <v>240</v>
      </c>
      <c r="H131" s="426">
        <v>140</v>
      </c>
      <c r="I131" s="426">
        <v>140</v>
      </c>
      <c r="J131" s="426">
        <v>25</v>
      </c>
      <c r="K131" s="426">
        <v>5</v>
      </c>
      <c r="L131" s="426">
        <v>50</v>
      </c>
      <c r="M131" s="350"/>
      <c r="N131" s="426"/>
      <c r="O131" s="502">
        <f t="shared" si="2"/>
        <v>600</v>
      </c>
      <c r="P131" s="570">
        <v>3.49</v>
      </c>
      <c r="Q131" s="570">
        <f t="shared" si="3"/>
        <v>2094</v>
      </c>
    </row>
    <row r="132" spans="1:17" ht="36" x14ac:dyDescent="0.25">
      <c r="A132" s="299">
        <v>129</v>
      </c>
      <c r="B132" s="300">
        <v>48001135</v>
      </c>
      <c r="C132" s="158" t="s">
        <v>2503</v>
      </c>
      <c r="D132" s="303" t="s">
        <v>20</v>
      </c>
      <c r="E132" s="426"/>
      <c r="F132" s="502"/>
      <c r="G132" s="426">
        <v>1200</v>
      </c>
      <c r="H132" s="426">
        <v>800</v>
      </c>
      <c r="I132" s="426">
        <v>600</v>
      </c>
      <c r="J132" s="426">
        <v>10</v>
      </c>
      <c r="K132" s="426">
        <v>5</v>
      </c>
      <c r="L132" s="426">
        <v>50</v>
      </c>
      <c r="M132" s="350"/>
      <c r="N132" s="426"/>
      <c r="O132" s="502">
        <f t="shared" si="2"/>
        <v>2665</v>
      </c>
      <c r="P132" s="570">
        <v>2.4900000000000002</v>
      </c>
      <c r="Q132" s="570">
        <f t="shared" si="3"/>
        <v>6635.85</v>
      </c>
    </row>
    <row r="133" spans="1:17" ht="60" x14ac:dyDescent="0.25">
      <c r="A133" s="299">
        <v>130</v>
      </c>
      <c r="B133" s="300">
        <v>48001695</v>
      </c>
      <c r="C133" s="158" t="s">
        <v>2544</v>
      </c>
      <c r="D133" s="303" t="s">
        <v>20</v>
      </c>
      <c r="E133" s="426"/>
      <c r="F133" s="502"/>
      <c r="G133" s="426">
        <v>300</v>
      </c>
      <c r="H133" s="426">
        <v>150</v>
      </c>
      <c r="I133" s="426">
        <v>200</v>
      </c>
      <c r="J133" s="426">
        <v>10</v>
      </c>
      <c r="K133" s="426">
        <v>5</v>
      </c>
      <c r="L133" s="426">
        <v>50</v>
      </c>
      <c r="M133" s="350"/>
      <c r="N133" s="426"/>
      <c r="O133" s="502">
        <f t="shared" si="2"/>
        <v>715</v>
      </c>
      <c r="P133" s="570">
        <v>3.89</v>
      </c>
      <c r="Q133" s="570">
        <f t="shared" si="3"/>
        <v>2781.35</v>
      </c>
    </row>
    <row r="134" spans="1:17" x14ac:dyDescent="0.25">
      <c r="A134" s="840" t="s">
        <v>2885</v>
      </c>
      <c r="B134" s="841"/>
      <c r="C134" s="841"/>
      <c r="D134" s="842"/>
      <c r="E134" s="544"/>
      <c r="F134" s="544"/>
      <c r="G134" s="544"/>
      <c r="H134" s="544"/>
      <c r="I134" s="544"/>
      <c r="J134" s="544"/>
      <c r="K134" s="544"/>
      <c r="L134" s="544"/>
      <c r="M134" s="544"/>
      <c r="N134" s="544"/>
      <c r="O134" s="544"/>
      <c r="P134" s="546"/>
      <c r="Q134" s="546">
        <f>SUM(Q34:Q133)</f>
        <v>1511401.1900000004</v>
      </c>
    </row>
  </sheetData>
  <sortState ref="A2:E134">
    <sortCondition ref="C7"/>
  </sortState>
  <mergeCells count="5">
    <mergeCell ref="A5:Q5"/>
    <mergeCell ref="A2:G2"/>
    <mergeCell ref="A3:G3"/>
    <mergeCell ref="A4:G4"/>
    <mergeCell ref="A134:D134"/>
  </mergeCells>
  <pageMargins left="0.11811023622047245" right="0.11811023622047245" top="0.19685039370078741" bottom="0.19685039370078741" header="0.31496062992125984" footer="0.31496062992125984"/>
  <pageSetup paperSize="9" scale="8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G49"/>
  <sheetViews>
    <sheetView workbookViewId="0">
      <selection activeCell="C60" sqref="C60"/>
    </sheetView>
  </sheetViews>
  <sheetFormatPr defaultRowHeight="15" x14ac:dyDescent="0.25"/>
  <cols>
    <col min="1" max="1" width="5.85546875" bestFit="1" customWidth="1"/>
    <col min="2" max="2" width="10.140625" style="128" bestFit="1" customWidth="1"/>
    <col min="3" max="3" width="52.42578125" customWidth="1"/>
    <col min="4" max="4" width="6.42578125" bestFit="1" customWidth="1"/>
    <col min="6" max="6" width="10.42578125" bestFit="1" customWidth="1"/>
    <col min="7" max="7" width="14.28515625" bestFit="1" customWidth="1"/>
  </cols>
  <sheetData>
    <row r="3" spans="1:7" ht="18.75" x14ac:dyDescent="0.25">
      <c r="A3" s="757" t="s">
        <v>0</v>
      </c>
      <c r="B3" s="757"/>
      <c r="C3" s="757"/>
      <c r="D3" s="757"/>
      <c r="E3" s="757"/>
      <c r="F3" s="757"/>
      <c r="G3" s="757"/>
    </row>
    <row r="4" spans="1:7" ht="18.75" x14ac:dyDescent="0.25">
      <c r="A4" s="757" t="s">
        <v>1</v>
      </c>
      <c r="B4" s="757"/>
      <c r="C4" s="757"/>
      <c r="D4" s="757"/>
      <c r="E4" s="757"/>
      <c r="F4" s="757"/>
      <c r="G4" s="757"/>
    </row>
    <row r="5" spans="1:7" ht="19.5" thickBot="1" x14ac:dyDescent="0.3">
      <c r="A5" s="758" t="s">
        <v>2</v>
      </c>
      <c r="B5" s="758"/>
      <c r="C5" s="758"/>
      <c r="D5" s="758"/>
      <c r="E5" s="758"/>
      <c r="F5" s="758"/>
      <c r="G5" s="758"/>
    </row>
    <row r="6" spans="1:7" ht="28.5" x14ac:dyDescent="0.25">
      <c r="A6" s="843" t="s">
        <v>94</v>
      </c>
      <c r="B6" s="844"/>
      <c r="C6" s="844"/>
      <c r="D6" s="844"/>
      <c r="E6" s="844"/>
      <c r="F6" s="844"/>
      <c r="G6" s="845"/>
    </row>
    <row r="7" spans="1:7" x14ac:dyDescent="0.25">
      <c r="A7" s="151" t="s">
        <v>13</v>
      </c>
      <c r="B7" s="151" t="s">
        <v>2613</v>
      </c>
      <c r="C7" s="151" t="s">
        <v>15</v>
      </c>
      <c r="D7" s="151" t="s">
        <v>1462</v>
      </c>
      <c r="E7" s="272" t="s">
        <v>2862</v>
      </c>
      <c r="F7" s="272" t="s">
        <v>1549</v>
      </c>
      <c r="G7" s="272" t="s">
        <v>1071</v>
      </c>
    </row>
    <row r="8" spans="1:7" ht="102" x14ac:dyDescent="0.25">
      <c r="A8" s="272">
        <v>1</v>
      </c>
      <c r="B8" s="290">
        <v>48001922</v>
      </c>
      <c r="C8" s="112" t="s">
        <v>96</v>
      </c>
      <c r="D8" s="453" t="s">
        <v>744</v>
      </c>
      <c r="E8" s="453">
        <v>100</v>
      </c>
      <c r="F8" s="575">
        <v>3.95</v>
      </c>
      <c r="G8" s="575">
        <f>E8*F8</f>
        <v>395</v>
      </c>
    </row>
    <row r="9" spans="1:7" ht="114.75" x14ac:dyDescent="0.25">
      <c r="A9" s="272">
        <v>2</v>
      </c>
      <c r="B9" s="290">
        <v>48001762</v>
      </c>
      <c r="C9" s="112" t="s">
        <v>1550</v>
      </c>
      <c r="D9" s="453" t="s">
        <v>7</v>
      </c>
      <c r="E9" s="453">
        <v>500</v>
      </c>
      <c r="F9" s="575">
        <v>3.99</v>
      </c>
      <c r="G9" s="575">
        <f t="shared" ref="G9:G47" si="0">E9*F9</f>
        <v>1995</v>
      </c>
    </row>
    <row r="10" spans="1:7" ht="114.75" x14ac:dyDescent="0.25">
      <c r="A10" s="272">
        <v>3</v>
      </c>
      <c r="B10" s="290">
        <v>48001630</v>
      </c>
      <c r="C10" s="112" t="s">
        <v>97</v>
      </c>
      <c r="D10" s="453" t="s">
        <v>744</v>
      </c>
      <c r="E10" s="453">
        <v>200</v>
      </c>
      <c r="F10" s="575">
        <v>2.59</v>
      </c>
      <c r="G10" s="575">
        <f t="shared" si="0"/>
        <v>518</v>
      </c>
    </row>
    <row r="11" spans="1:7" ht="114.75" x14ac:dyDescent="0.25">
      <c r="A11" s="272">
        <v>4</v>
      </c>
      <c r="B11" s="290">
        <v>48001312</v>
      </c>
      <c r="C11" s="112" t="s">
        <v>1551</v>
      </c>
      <c r="D11" s="453" t="s">
        <v>744</v>
      </c>
      <c r="E11" s="453">
        <v>300</v>
      </c>
      <c r="F11" s="575">
        <v>3.35</v>
      </c>
      <c r="G11" s="575">
        <f t="shared" si="0"/>
        <v>1005</v>
      </c>
    </row>
    <row r="12" spans="1:7" ht="114.75" x14ac:dyDescent="0.25">
      <c r="A12" s="272">
        <v>5</v>
      </c>
      <c r="B12" s="290">
        <v>48001315</v>
      </c>
      <c r="C12" s="112" t="s">
        <v>98</v>
      </c>
      <c r="D12" s="221" t="s">
        <v>1567</v>
      </c>
      <c r="E12" s="453">
        <v>300</v>
      </c>
      <c r="F12" s="575">
        <v>5.5</v>
      </c>
      <c r="G12" s="575">
        <f t="shared" si="0"/>
        <v>1650</v>
      </c>
    </row>
    <row r="13" spans="1:7" ht="38.25" x14ac:dyDescent="0.25">
      <c r="A13" s="272">
        <v>6</v>
      </c>
      <c r="B13" s="290">
        <v>48001846</v>
      </c>
      <c r="C13" s="112" t="s">
        <v>1552</v>
      </c>
      <c r="D13" s="221" t="s">
        <v>1567</v>
      </c>
      <c r="E13" s="221">
        <v>1000</v>
      </c>
      <c r="F13" s="575">
        <v>1.99</v>
      </c>
      <c r="G13" s="575">
        <f t="shared" si="0"/>
        <v>1990</v>
      </c>
    </row>
    <row r="14" spans="1:7" ht="63.75" x14ac:dyDescent="0.25">
      <c r="A14" s="272">
        <v>7</v>
      </c>
      <c r="B14" s="290">
        <v>48001696</v>
      </c>
      <c r="C14" s="112" t="s">
        <v>99</v>
      </c>
      <c r="D14" s="453" t="s">
        <v>744</v>
      </c>
      <c r="E14" s="453">
        <v>600</v>
      </c>
      <c r="F14" s="575">
        <v>18.899999999999999</v>
      </c>
      <c r="G14" s="575">
        <f t="shared" si="0"/>
        <v>11340</v>
      </c>
    </row>
    <row r="15" spans="1:7" ht="114.75" x14ac:dyDescent="0.25">
      <c r="A15" s="272">
        <v>8</v>
      </c>
      <c r="B15" s="290">
        <v>48001461</v>
      </c>
      <c r="C15" s="112" t="s">
        <v>1553</v>
      </c>
      <c r="D15" s="453" t="s">
        <v>1568</v>
      </c>
      <c r="E15" s="221">
        <v>100</v>
      </c>
      <c r="F15" s="575">
        <v>5.91</v>
      </c>
      <c r="G15" s="575">
        <f t="shared" si="0"/>
        <v>591</v>
      </c>
    </row>
    <row r="16" spans="1:7" ht="114.75" x14ac:dyDescent="0.25">
      <c r="A16" s="272">
        <v>9</v>
      </c>
      <c r="B16" s="290">
        <v>48001573</v>
      </c>
      <c r="C16" s="112" t="s">
        <v>1554</v>
      </c>
      <c r="D16" s="453" t="s">
        <v>744</v>
      </c>
      <c r="E16" s="453">
        <v>2000</v>
      </c>
      <c r="F16" s="575">
        <v>3.29</v>
      </c>
      <c r="G16" s="575">
        <f t="shared" si="0"/>
        <v>6580</v>
      </c>
    </row>
    <row r="17" spans="1:7" ht="38.25" x14ac:dyDescent="0.25">
      <c r="A17" s="272">
        <v>10</v>
      </c>
      <c r="B17" s="290">
        <v>48001850</v>
      </c>
      <c r="C17" s="112" t="s">
        <v>1555</v>
      </c>
      <c r="D17" s="453" t="s">
        <v>744</v>
      </c>
      <c r="E17" s="453">
        <v>500</v>
      </c>
      <c r="F17" s="575">
        <v>2.9</v>
      </c>
      <c r="G17" s="575">
        <f t="shared" si="0"/>
        <v>1450</v>
      </c>
    </row>
    <row r="18" spans="1:7" ht="114.75" x14ac:dyDescent="0.25">
      <c r="A18" s="272">
        <v>11</v>
      </c>
      <c r="B18" s="290">
        <v>48001574</v>
      </c>
      <c r="C18" s="112" t="s">
        <v>100</v>
      </c>
      <c r="D18" s="453" t="s">
        <v>744</v>
      </c>
      <c r="E18" s="453">
        <v>2000</v>
      </c>
      <c r="F18" s="575">
        <v>3.9</v>
      </c>
      <c r="G18" s="575">
        <f t="shared" si="0"/>
        <v>7800</v>
      </c>
    </row>
    <row r="19" spans="1:7" ht="38.25" x14ac:dyDescent="0.25">
      <c r="A19" s="272">
        <v>12</v>
      </c>
      <c r="B19" s="290">
        <v>48001323</v>
      </c>
      <c r="C19" s="112" t="s">
        <v>101</v>
      </c>
      <c r="D19" s="453" t="s">
        <v>744</v>
      </c>
      <c r="E19" s="453">
        <v>200</v>
      </c>
      <c r="F19" s="575">
        <v>3.85</v>
      </c>
      <c r="G19" s="575">
        <f t="shared" si="0"/>
        <v>770</v>
      </c>
    </row>
    <row r="20" spans="1:7" ht="114.75" x14ac:dyDescent="0.25">
      <c r="A20" s="272">
        <v>13</v>
      </c>
      <c r="B20" s="290">
        <v>48001634</v>
      </c>
      <c r="C20" s="112" t="s">
        <v>102</v>
      </c>
      <c r="D20" s="453" t="s">
        <v>744</v>
      </c>
      <c r="E20" s="453">
        <v>1000</v>
      </c>
      <c r="F20" s="575">
        <v>2.6</v>
      </c>
      <c r="G20" s="575">
        <f t="shared" si="0"/>
        <v>2600</v>
      </c>
    </row>
    <row r="21" spans="1:7" ht="114.75" x14ac:dyDescent="0.25">
      <c r="A21" s="272">
        <v>14</v>
      </c>
      <c r="B21" s="290">
        <v>48001519</v>
      </c>
      <c r="C21" s="112" t="s">
        <v>103</v>
      </c>
      <c r="D21" s="453" t="s">
        <v>7</v>
      </c>
      <c r="E21" s="453">
        <v>100</v>
      </c>
      <c r="F21" s="575">
        <v>6.25</v>
      </c>
      <c r="G21" s="575">
        <f t="shared" si="0"/>
        <v>625</v>
      </c>
    </row>
    <row r="22" spans="1:7" ht="76.5" x14ac:dyDescent="0.25">
      <c r="A22" s="272">
        <v>15</v>
      </c>
      <c r="B22" s="290">
        <v>48001639</v>
      </c>
      <c r="C22" s="112" t="s">
        <v>1556</v>
      </c>
      <c r="D22" s="453" t="s">
        <v>744</v>
      </c>
      <c r="E22" s="453">
        <v>2000</v>
      </c>
      <c r="F22" s="575">
        <v>3.29</v>
      </c>
      <c r="G22" s="575">
        <f t="shared" si="0"/>
        <v>6580</v>
      </c>
    </row>
    <row r="23" spans="1:7" ht="114.75" x14ac:dyDescent="0.25">
      <c r="A23" s="272">
        <v>16</v>
      </c>
      <c r="B23" s="290">
        <v>48001327</v>
      </c>
      <c r="C23" s="112" t="s">
        <v>1557</v>
      </c>
      <c r="D23" s="453" t="s">
        <v>7</v>
      </c>
      <c r="E23" s="453">
        <v>500</v>
      </c>
      <c r="F23" s="575">
        <v>1.6</v>
      </c>
      <c r="G23" s="575">
        <f t="shared" si="0"/>
        <v>800</v>
      </c>
    </row>
    <row r="24" spans="1:7" ht="114.75" x14ac:dyDescent="0.25">
      <c r="A24" s="272">
        <v>17</v>
      </c>
      <c r="B24" s="290">
        <v>48001061</v>
      </c>
      <c r="C24" s="112" t="s">
        <v>1558</v>
      </c>
      <c r="D24" s="453" t="s">
        <v>744</v>
      </c>
      <c r="E24" s="453">
        <v>2000</v>
      </c>
      <c r="F24" s="575">
        <v>3.35</v>
      </c>
      <c r="G24" s="575">
        <f t="shared" si="0"/>
        <v>6700</v>
      </c>
    </row>
    <row r="25" spans="1:7" ht="114.75" x14ac:dyDescent="0.25">
      <c r="A25" s="272">
        <v>18</v>
      </c>
      <c r="B25" s="290">
        <v>48001104</v>
      </c>
      <c r="C25" s="112" t="s">
        <v>1559</v>
      </c>
      <c r="D25" s="453" t="s">
        <v>744</v>
      </c>
      <c r="E25" s="453">
        <v>100</v>
      </c>
      <c r="F25" s="575">
        <v>3.15</v>
      </c>
      <c r="G25" s="575">
        <f t="shared" si="0"/>
        <v>315</v>
      </c>
    </row>
    <row r="26" spans="1:7" ht="114.75" x14ac:dyDescent="0.25">
      <c r="A26" s="272">
        <v>19</v>
      </c>
      <c r="B26" s="290">
        <v>48001475</v>
      </c>
      <c r="C26" s="112" t="s">
        <v>104</v>
      </c>
      <c r="D26" s="453" t="s">
        <v>7</v>
      </c>
      <c r="E26" s="453">
        <v>100</v>
      </c>
      <c r="F26" s="575">
        <v>6.99</v>
      </c>
      <c r="G26" s="575">
        <f t="shared" si="0"/>
        <v>699</v>
      </c>
    </row>
    <row r="27" spans="1:7" ht="127.5" x14ac:dyDescent="0.25">
      <c r="A27" s="272">
        <v>20</v>
      </c>
      <c r="B27" s="290">
        <v>48001478</v>
      </c>
      <c r="C27" s="112" t="s">
        <v>105</v>
      </c>
      <c r="D27" s="453" t="s">
        <v>1567</v>
      </c>
      <c r="E27" s="453">
        <v>500</v>
      </c>
      <c r="F27" s="575">
        <v>1.8</v>
      </c>
      <c r="G27" s="575">
        <f t="shared" si="0"/>
        <v>900</v>
      </c>
    </row>
    <row r="28" spans="1:7" ht="114.75" x14ac:dyDescent="0.25">
      <c r="A28" s="272">
        <v>21</v>
      </c>
      <c r="B28" s="290">
        <v>48001763</v>
      </c>
      <c r="C28" s="112" t="s">
        <v>106</v>
      </c>
      <c r="D28" s="453" t="s">
        <v>744</v>
      </c>
      <c r="E28" s="453">
        <v>2500</v>
      </c>
      <c r="F28" s="575">
        <v>2.1800000000000002</v>
      </c>
      <c r="G28" s="575">
        <f t="shared" si="0"/>
        <v>5450</v>
      </c>
    </row>
    <row r="29" spans="1:7" ht="114.75" x14ac:dyDescent="0.25">
      <c r="A29" s="272">
        <v>22</v>
      </c>
      <c r="B29" s="290">
        <v>48001025</v>
      </c>
      <c r="C29" s="112" t="s">
        <v>107</v>
      </c>
      <c r="D29" s="453" t="s">
        <v>744</v>
      </c>
      <c r="E29" s="453">
        <v>200</v>
      </c>
      <c r="F29" s="575">
        <v>6.4</v>
      </c>
      <c r="G29" s="575">
        <f t="shared" si="0"/>
        <v>1280</v>
      </c>
    </row>
    <row r="30" spans="1:7" ht="114.75" x14ac:dyDescent="0.25">
      <c r="A30" s="272">
        <v>23</v>
      </c>
      <c r="B30" s="290">
        <v>48001607</v>
      </c>
      <c r="C30" s="112" t="s">
        <v>108</v>
      </c>
      <c r="D30" s="453" t="s">
        <v>744</v>
      </c>
      <c r="E30" s="453">
        <v>2500</v>
      </c>
      <c r="F30" s="575">
        <v>4</v>
      </c>
      <c r="G30" s="575">
        <f t="shared" si="0"/>
        <v>10000</v>
      </c>
    </row>
    <row r="31" spans="1:7" ht="38.25" x14ac:dyDescent="0.25">
      <c r="A31" s="272">
        <v>24</v>
      </c>
      <c r="B31" s="290">
        <v>48001037</v>
      </c>
      <c r="C31" s="112" t="s">
        <v>1560</v>
      </c>
      <c r="D31" s="453" t="s">
        <v>744</v>
      </c>
      <c r="E31" s="453">
        <v>500</v>
      </c>
      <c r="F31" s="575">
        <v>5.49</v>
      </c>
      <c r="G31" s="575">
        <f t="shared" si="0"/>
        <v>2745</v>
      </c>
    </row>
    <row r="32" spans="1:7" ht="25.5" x14ac:dyDescent="0.25">
      <c r="A32" s="272">
        <v>25</v>
      </c>
      <c r="B32" s="290">
        <v>48001612</v>
      </c>
      <c r="C32" s="112" t="s">
        <v>1561</v>
      </c>
      <c r="D32" s="453" t="s">
        <v>744</v>
      </c>
      <c r="E32" s="453">
        <v>50</v>
      </c>
      <c r="F32" s="575">
        <v>10.4</v>
      </c>
      <c r="G32" s="575">
        <f t="shared" si="0"/>
        <v>520</v>
      </c>
    </row>
    <row r="33" spans="1:7" ht="102" x14ac:dyDescent="0.25">
      <c r="A33" s="272">
        <v>26</v>
      </c>
      <c r="B33" s="290">
        <v>48001369</v>
      </c>
      <c r="C33" s="112" t="s">
        <v>109</v>
      </c>
      <c r="D33" s="453" t="s">
        <v>744</v>
      </c>
      <c r="E33" s="453">
        <v>2000</v>
      </c>
      <c r="F33" s="575">
        <v>1.98</v>
      </c>
      <c r="G33" s="575">
        <f t="shared" si="0"/>
        <v>3960</v>
      </c>
    </row>
    <row r="34" spans="1:7" ht="63.75" x14ac:dyDescent="0.25">
      <c r="A34" s="272">
        <v>27</v>
      </c>
      <c r="B34" s="290">
        <v>48001370</v>
      </c>
      <c r="C34" s="112" t="s">
        <v>110</v>
      </c>
      <c r="D34" s="453" t="s">
        <v>744</v>
      </c>
      <c r="E34" s="453">
        <v>500</v>
      </c>
      <c r="F34" s="575">
        <v>4.75</v>
      </c>
      <c r="G34" s="575">
        <f t="shared" si="0"/>
        <v>2375</v>
      </c>
    </row>
    <row r="35" spans="1:7" ht="102" x14ac:dyDescent="0.25">
      <c r="A35" s="272">
        <v>28</v>
      </c>
      <c r="B35" s="290">
        <v>48001752</v>
      </c>
      <c r="C35" s="112" t="s">
        <v>111</v>
      </c>
      <c r="D35" s="453" t="s">
        <v>1569</v>
      </c>
      <c r="E35" s="453">
        <v>1200</v>
      </c>
      <c r="F35" s="575">
        <v>7.89</v>
      </c>
      <c r="G35" s="575">
        <f t="shared" si="0"/>
        <v>9468</v>
      </c>
    </row>
    <row r="36" spans="1:7" ht="102" x14ac:dyDescent="0.25">
      <c r="A36" s="272">
        <v>29</v>
      </c>
      <c r="B36" s="290">
        <v>48001379</v>
      </c>
      <c r="C36" s="112" t="s">
        <v>112</v>
      </c>
      <c r="D36" s="453" t="s">
        <v>744</v>
      </c>
      <c r="E36" s="453">
        <v>500</v>
      </c>
      <c r="F36" s="575">
        <v>3.29</v>
      </c>
      <c r="G36" s="575">
        <f t="shared" si="0"/>
        <v>1645</v>
      </c>
    </row>
    <row r="37" spans="1:7" ht="102" x14ac:dyDescent="0.25">
      <c r="A37" s="272">
        <v>30</v>
      </c>
      <c r="B37" s="290">
        <v>48001852</v>
      </c>
      <c r="C37" s="112" t="s">
        <v>113</v>
      </c>
      <c r="D37" s="453" t="s">
        <v>744</v>
      </c>
      <c r="E37" s="453">
        <v>500</v>
      </c>
      <c r="F37" s="575">
        <v>9.58</v>
      </c>
      <c r="G37" s="575">
        <f t="shared" si="0"/>
        <v>4790</v>
      </c>
    </row>
    <row r="38" spans="1:7" ht="25.5" x14ac:dyDescent="0.25">
      <c r="A38" s="272">
        <v>31</v>
      </c>
      <c r="B38" s="290">
        <v>48001444</v>
      </c>
      <c r="C38" s="112" t="s">
        <v>1562</v>
      </c>
      <c r="D38" s="453" t="s">
        <v>744</v>
      </c>
      <c r="E38" s="453">
        <v>50</v>
      </c>
      <c r="F38" s="575">
        <v>12.91</v>
      </c>
      <c r="G38" s="575">
        <f t="shared" si="0"/>
        <v>645.5</v>
      </c>
    </row>
    <row r="39" spans="1:7" ht="58.5" customHeight="1" x14ac:dyDescent="0.25">
      <c r="A39" s="272">
        <v>32</v>
      </c>
      <c r="B39" s="290">
        <v>48001690</v>
      </c>
      <c r="C39" s="112" t="s">
        <v>1563</v>
      </c>
      <c r="D39" s="453" t="s">
        <v>744</v>
      </c>
      <c r="E39" s="453">
        <v>50</v>
      </c>
      <c r="F39" s="575">
        <v>6.49</v>
      </c>
      <c r="G39" s="575">
        <f t="shared" si="0"/>
        <v>324.5</v>
      </c>
    </row>
    <row r="40" spans="1:7" ht="38.25" x14ac:dyDescent="0.25">
      <c r="A40" s="272">
        <v>33</v>
      </c>
      <c r="B40" s="290">
        <v>48001691</v>
      </c>
      <c r="C40" s="112" t="s">
        <v>1564</v>
      </c>
      <c r="D40" s="453" t="s">
        <v>744</v>
      </c>
      <c r="E40" s="453">
        <v>50</v>
      </c>
      <c r="F40" s="575">
        <v>13.05</v>
      </c>
      <c r="G40" s="575">
        <f t="shared" si="0"/>
        <v>652.5</v>
      </c>
    </row>
    <row r="41" spans="1:7" ht="114.75" x14ac:dyDescent="0.25">
      <c r="A41" s="272">
        <v>34</v>
      </c>
      <c r="B41" s="290">
        <v>48001095</v>
      </c>
      <c r="C41" s="112" t="s">
        <v>114</v>
      </c>
      <c r="D41" s="453" t="s">
        <v>744</v>
      </c>
      <c r="E41" s="453">
        <v>200</v>
      </c>
      <c r="F41" s="575">
        <v>4.3499999999999996</v>
      </c>
      <c r="G41" s="575">
        <f t="shared" si="0"/>
        <v>869.99999999999989</v>
      </c>
    </row>
    <row r="42" spans="1:7" ht="114.75" x14ac:dyDescent="0.25">
      <c r="A42" s="272">
        <v>35</v>
      </c>
      <c r="B42" s="290">
        <v>48001662</v>
      </c>
      <c r="C42" s="112" t="s">
        <v>115</v>
      </c>
      <c r="D42" s="453" t="s">
        <v>744</v>
      </c>
      <c r="E42" s="453">
        <v>2000</v>
      </c>
      <c r="F42" s="575">
        <v>2.39</v>
      </c>
      <c r="G42" s="575">
        <f t="shared" si="0"/>
        <v>4780</v>
      </c>
    </row>
    <row r="43" spans="1:7" ht="25.5" x14ac:dyDescent="0.25">
      <c r="A43" s="272">
        <v>36</v>
      </c>
      <c r="B43" s="290">
        <v>48001541</v>
      </c>
      <c r="C43" s="112" t="s">
        <v>116</v>
      </c>
      <c r="D43" s="453" t="s">
        <v>1567</v>
      </c>
      <c r="E43" s="453">
        <v>500</v>
      </c>
      <c r="F43" s="575">
        <v>2.4900000000000002</v>
      </c>
      <c r="G43" s="575">
        <f t="shared" si="0"/>
        <v>1245</v>
      </c>
    </row>
    <row r="44" spans="1:7" ht="114.75" x14ac:dyDescent="0.25">
      <c r="A44" s="272">
        <v>37</v>
      </c>
      <c r="B44" s="290">
        <v>48001300</v>
      </c>
      <c r="C44" s="112" t="s">
        <v>117</v>
      </c>
      <c r="D44" s="453" t="s">
        <v>1567</v>
      </c>
      <c r="E44" s="453">
        <v>500</v>
      </c>
      <c r="F44" s="575">
        <v>1.55</v>
      </c>
      <c r="G44" s="575">
        <f t="shared" si="0"/>
        <v>775</v>
      </c>
    </row>
    <row r="45" spans="1:7" ht="114.75" x14ac:dyDescent="0.25">
      <c r="A45" s="272">
        <v>38</v>
      </c>
      <c r="B45" s="290">
        <v>48001734</v>
      </c>
      <c r="C45" s="112" t="s">
        <v>118</v>
      </c>
      <c r="D45" s="453" t="s">
        <v>744</v>
      </c>
      <c r="E45" s="453">
        <v>3500</v>
      </c>
      <c r="F45" s="575">
        <v>5.35</v>
      </c>
      <c r="G45" s="575">
        <f t="shared" si="0"/>
        <v>18725</v>
      </c>
    </row>
    <row r="46" spans="1:7" ht="25.5" x14ac:dyDescent="0.25">
      <c r="A46" s="272">
        <v>39</v>
      </c>
      <c r="B46" s="290">
        <v>48001754</v>
      </c>
      <c r="C46" s="112" t="s">
        <v>1565</v>
      </c>
      <c r="D46" s="453" t="s">
        <v>744</v>
      </c>
      <c r="E46" s="453">
        <v>200</v>
      </c>
      <c r="F46" s="575">
        <v>11.49</v>
      </c>
      <c r="G46" s="575">
        <f t="shared" si="0"/>
        <v>2298</v>
      </c>
    </row>
    <row r="47" spans="1:7" ht="38.25" x14ac:dyDescent="0.25">
      <c r="A47" s="272">
        <v>40</v>
      </c>
      <c r="B47" s="290">
        <v>48001628</v>
      </c>
      <c r="C47" s="112" t="s">
        <v>1566</v>
      </c>
      <c r="D47" s="453" t="s">
        <v>744</v>
      </c>
      <c r="E47" s="453">
        <v>300</v>
      </c>
      <c r="F47" s="575">
        <v>7</v>
      </c>
      <c r="G47" s="575">
        <f t="shared" si="0"/>
        <v>2100</v>
      </c>
    </row>
    <row r="48" spans="1:7" x14ac:dyDescent="0.25">
      <c r="A48" s="846" t="s">
        <v>2885</v>
      </c>
      <c r="B48" s="846"/>
      <c r="C48" s="846"/>
      <c r="D48" s="576"/>
      <c r="E48" s="576"/>
      <c r="F48" s="577"/>
      <c r="G48" s="578">
        <f>SUM(G8:G47)</f>
        <v>129951.5</v>
      </c>
    </row>
    <row r="49" spans="7:7" x14ac:dyDescent="0.25">
      <c r="G49" s="308"/>
    </row>
  </sheetData>
  <sortState ref="C8:C47">
    <sortCondition ref="C49"/>
  </sortState>
  <mergeCells count="5">
    <mergeCell ref="A6:G6"/>
    <mergeCell ref="A3:G3"/>
    <mergeCell ref="A4:G4"/>
    <mergeCell ref="A5:G5"/>
    <mergeCell ref="A48:C48"/>
  </mergeCells>
  <pageMargins left="0.11811023622047245" right="0.11811023622047245" top="0.78740157480314965" bottom="0.78740157480314965" header="0.31496062992125984" footer="0.31496062992125984"/>
  <pageSetup paperSize="9" scale="9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O10"/>
  <sheetViews>
    <sheetView workbookViewId="0">
      <selection activeCell="F7" sqref="F7:F10"/>
    </sheetView>
  </sheetViews>
  <sheetFormatPr defaultRowHeight="15" x14ac:dyDescent="0.25"/>
  <cols>
    <col min="1" max="1" width="5" bestFit="1" customWidth="1"/>
    <col min="2" max="2" width="11.140625" style="128" bestFit="1" customWidth="1"/>
    <col min="3" max="3" width="47.5703125" customWidth="1"/>
    <col min="4" max="4" width="5.7109375" bestFit="1" customWidth="1"/>
    <col min="5" max="5" width="8.5703125" style="27" bestFit="1" customWidth="1"/>
    <col min="6" max="6" width="8.5703125" style="725" customWidth="1"/>
    <col min="7" max="7" width="6" style="183" bestFit="1" customWidth="1"/>
    <col min="8" max="8" width="9" style="183" bestFit="1" customWidth="1"/>
    <col min="9" max="9" width="6.85546875" style="184" bestFit="1" customWidth="1"/>
    <col min="10" max="10" width="5.42578125" style="189" bestFit="1" customWidth="1"/>
    <col min="11" max="11" width="5.7109375" style="190" bestFit="1" customWidth="1"/>
    <col min="12" max="12" width="8.5703125" style="190" customWidth="1"/>
    <col min="13" max="13" width="8" bestFit="1" customWidth="1"/>
    <col min="14" max="14" width="10.7109375" bestFit="1" customWidth="1"/>
    <col min="15" max="15" width="9.7109375" bestFit="1" customWidth="1"/>
  </cols>
  <sheetData>
    <row r="2" spans="1:15" ht="18.75" x14ac:dyDescent="0.25">
      <c r="A2" s="757" t="s">
        <v>0</v>
      </c>
      <c r="B2" s="757"/>
      <c r="C2" s="757"/>
      <c r="D2" s="757"/>
      <c r="E2" s="757"/>
      <c r="F2" s="757"/>
      <c r="G2" s="757"/>
      <c r="H2" s="757"/>
      <c r="I2" s="757"/>
      <c r="J2" s="757"/>
      <c r="K2" s="757"/>
      <c r="L2" s="757"/>
      <c r="M2" s="757"/>
      <c r="N2" s="757"/>
    </row>
    <row r="3" spans="1:15" ht="18.75" x14ac:dyDescent="0.25">
      <c r="A3" s="757" t="s">
        <v>1</v>
      </c>
      <c r="B3" s="757"/>
      <c r="C3" s="757"/>
      <c r="D3" s="757"/>
      <c r="E3" s="757"/>
      <c r="F3" s="757"/>
      <c r="G3" s="757"/>
      <c r="H3" s="757"/>
      <c r="I3" s="757"/>
      <c r="J3" s="757"/>
      <c r="K3" s="757"/>
      <c r="L3" s="757"/>
      <c r="M3" s="757"/>
      <c r="N3" s="757"/>
    </row>
    <row r="4" spans="1:15" ht="19.5" thickBot="1" x14ac:dyDescent="0.3">
      <c r="A4" s="758" t="s">
        <v>2</v>
      </c>
      <c r="B4" s="758"/>
      <c r="C4" s="758"/>
      <c r="D4" s="758"/>
      <c r="E4" s="758"/>
      <c r="F4" s="758"/>
      <c r="G4" s="758"/>
      <c r="H4" s="758"/>
      <c r="I4" s="758"/>
      <c r="J4" s="758"/>
      <c r="K4" s="758"/>
      <c r="L4" s="758"/>
      <c r="M4" s="758"/>
      <c r="N4" s="758"/>
    </row>
    <row r="5" spans="1:15" ht="32.25" thickBot="1" x14ac:dyDescent="0.3">
      <c r="A5" s="823" t="s">
        <v>119</v>
      </c>
      <c r="B5" s="824"/>
      <c r="C5" s="824"/>
      <c r="D5" s="824"/>
      <c r="E5" s="824"/>
      <c r="F5" s="824"/>
      <c r="G5" s="824"/>
      <c r="H5" s="824"/>
      <c r="I5" s="824"/>
      <c r="J5" s="824"/>
      <c r="K5" s="824"/>
      <c r="L5" s="824"/>
      <c r="M5" s="824"/>
      <c r="N5" s="824"/>
      <c r="O5" s="825"/>
    </row>
    <row r="6" spans="1:15" ht="24" x14ac:dyDescent="0.25">
      <c r="A6" s="369" t="s">
        <v>13</v>
      </c>
      <c r="B6" s="369" t="s">
        <v>530</v>
      </c>
      <c r="C6" s="369" t="s">
        <v>15</v>
      </c>
      <c r="D6" s="132" t="s">
        <v>7</v>
      </c>
      <c r="E6" s="132" t="s">
        <v>2753</v>
      </c>
      <c r="F6" s="132" t="s">
        <v>3747</v>
      </c>
      <c r="G6" s="132" t="s">
        <v>2862</v>
      </c>
      <c r="H6" s="132" t="s">
        <v>2766</v>
      </c>
      <c r="I6" s="132" t="s">
        <v>2769</v>
      </c>
      <c r="J6" s="132" t="s">
        <v>2882</v>
      </c>
      <c r="K6" s="132" t="s">
        <v>2776</v>
      </c>
      <c r="L6" s="132" t="s">
        <v>2780</v>
      </c>
      <c r="M6" s="132" t="s">
        <v>2949</v>
      </c>
      <c r="N6" s="132" t="s">
        <v>2855</v>
      </c>
      <c r="O6" s="132" t="s">
        <v>1071</v>
      </c>
    </row>
    <row r="7" spans="1:15" ht="204" x14ac:dyDescent="0.25">
      <c r="A7" s="68">
        <v>1</v>
      </c>
      <c r="B7" s="579">
        <v>156001030</v>
      </c>
      <c r="C7" s="85" t="s">
        <v>3486</v>
      </c>
      <c r="D7" s="58" t="s">
        <v>124</v>
      </c>
      <c r="E7" s="78" t="s">
        <v>3748</v>
      </c>
      <c r="F7" s="78" t="s">
        <v>3748</v>
      </c>
      <c r="G7" s="78">
        <v>20</v>
      </c>
      <c r="H7" s="78">
        <v>10</v>
      </c>
      <c r="I7" s="78">
        <v>113</v>
      </c>
      <c r="J7" s="78">
        <v>50</v>
      </c>
      <c r="K7" s="78">
        <v>15</v>
      </c>
      <c r="L7" s="78">
        <v>100</v>
      </c>
      <c r="M7" s="78" t="e">
        <f>E7+G7+H7+I7+J7+K7+L7</f>
        <v>#VALUE!</v>
      </c>
      <c r="N7" s="581">
        <v>120</v>
      </c>
      <c r="O7" s="570" t="e">
        <f>N7*M7</f>
        <v>#VALUE!</v>
      </c>
    </row>
    <row r="8" spans="1:15" ht="204" x14ac:dyDescent="0.25">
      <c r="A8" s="68">
        <v>2</v>
      </c>
      <c r="B8" s="579">
        <v>156001028</v>
      </c>
      <c r="C8" s="286" t="s">
        <v>1572</v>
      </c>
      <c r="D8" s="58" t="s">
        <v>124</v>
      </c>
      <c r="E8" s="78">
        <v>20</v>
      </c>
      <c r="F8" s="78">
        <v>20</v>
      </c>
      <c r="G8" s="78">
        <v>50</v>
      </c>
      <c r="H8" s="78">
        <v>10</v>
      </c>
      <c r="I8" s="580" t="s">
        <v>2770</v>
      </c>
      <c r="J8" s="580">
        <v>200</v>
      </c>
      <c r="K8" s="78">
        <v>20</v>
      </c>
      <c r="L8" s="78">
        <v>100</v>
      </c>
      <c r="M8" s="78">
        <f t="shared" ref="M8:M9" si="0">E8+G8+H8+I8+J8+K8+L8</f>
        <v>500</v>
      </c>
      <c r="N8" s="581">
        <v>190</v>
      </c>
      <c r="O8" s="570">
        <f t="shared" ref="O8:O9" si="1">N8*M8</f>
        <v>95000</v>
      </c>
    </row>
    <row r="9" spans="1:15" ht="204" x14ac:dyDescent="0.25">
      <c r="A9" s="68">
        <v>3</v>
      </c>
      <c r="B9" s="579">
        <v>156001029</v>
      </c>
      <c r="C9" s="286" t="s">
        <v>1573</v>
      </c>
      <c r="D9" s="58" t="s">
        <v>1574</v>
      </c>
      <c r="E9" s="78">
        <v>20</v>
      </c>
      <c r="F9" s="78">
        <v>20</v>
      </c>
      <c r="G9" s="78">
        <v>50</v>
      </c>
      <c r="H9" s="78">
        <v>10</v>
      </c>
      <c r="I9" s="580">
        <v>100</v>
      </c>
      <c r="J9" s="580">
        <v>50</v>
      </c>
      <c r="K9" s="78">
        <v>20</v>
      </c>
      <c r="L9" s="78">
        <v>124</v>
      </c>
      <c r="M9" s="78">
        <f t="shared" si="0"/>
        <v>374</v>
      </c>
      <c r="N9" s="581">
        <v>110</v>
      </c>
      <c r="O9" s="570">
        <f t="shared" si="1"/>
        <v>41140</v>
      </c>
    </row>
    <row r="10" spans="1:15" x14ac:dyDescent="0.25">
      <c r="A10" s="840" t="s">
        <v>2885</v>
      </c>
      <c r="B10" s="841"/>
      <c r="C10" s="842"/>
      <c r="D10" s="544"/>
      <c r="E10" s="582"/>
      <c r="F10" s="582"/>
      <c r="G10" s="582"/>
      <c r="H10" s="582"/>
      <c r="I10" s="582"/>
      <c r="J10" s="582"/>
      <c r="K10" s="582"/>
      <c r="L10" s="582"/>
      <c r="M10" s="544"/>
      <c r="N10" s="546"/>
      <c r="O10" s="546" t="e">
        <f>SUM(O7:O9)</f>
        <v>#VALUE!</v>
      </c>
    </row>
  </sheetData>
  <mergeCells count="5">
    <mergeCell ref="A2:N2"/>
    <mergeCell ref="A3:N3"/>
    <mergeCell ref="A4:N4"/>
    <mergeCell ref="A5:O5"/>
    <mergeCell ref="A10:C10"/>
  </mergeCells>
  <pageMargins left="0.31496062992125984" right="0.31496062992125984" top="0.78740157480314965" bottom="0.78740157480314965" header="0.31496062992125984" footer="0.31496062992125984"/>
  <pageSetup paperSize="9" scale="8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81"/>
  <sheetViews>
    <sheetView workbookViewId="0">
      <selection activeCell="C89" sqref="C89"/>
    </sheetView>
  </sheetViews>
  <sheetFormatPr defaultRowHeight="15" x14ac:dyDescent="0.25"/>
  <cols>
    <col min="1" max="1" width="5" bestFit="1" customWidth="1"/>
    <col min="2" max="2" width="11.140625" style="128" bestFit="1" customWidth="1"/>
    <col min="3" max="3" width="60.5703125" style="168" customWidth="1"/>
    <col min="4" max="4" width="4" bestFit="1" customWidth="1"/>
    <col min="5" max="5" width="6.42578125" bestFit="1" customWidth="1"/>
    <col min="6" max="6" width="12.140625" bestFit="1" customWidth="1"/>
    <col min="7" max="7" width="14.28515625" bestFit="1" customWidth="1"/>
  </cols>
  <sheetData>
    <row r="1" spans="1:7" x14ac:dyDescent="0.25">
      <c r="A1" s="101"/>
      <c r="B1" s="161"/>
      <c r="C1" s="167"/>
      <c r="D1" s="101"/>
      <c r="E1" s="101"/>
    </row>
    <row r="2" spans="1:7" ht="18.75" x14ac:dyDescent="0.25">
      <c r="A2" s="853" t="s">
        <v>0</v>
      </c>
      <c r="B2" s="853"/>
      <c r="C2" s="853"/>
      <c r="D2" s="853"/>
      <c r="E2" s="853"/>
      <c r="F2" s="853"/>
      <c r="G2" s="853"/>
    </row>
    <row r="3" spans="1:7" ht="18.75" x14ac:dyDescent="0.25">
      <c r="A3" s="853" t="s">
        <v>1</v>
      </c>
      <c r="B3" s="853"/>
      <c r="C3" s="853"/>
      <c r="D3" s="853"/>
      <c r="E3" s="853"/>
      <c r="F3" s="853"/>
      <c r="G3" s="853"/>
    </row>
    <row r="4" spans="1:7" ht="18.75" x14ac:dyDescent="0.25">
      <c r="A4" s="854" t="s">
        <v>2</v>
      </c>
      <c r="B4" s="854"/>
      <c r="C4" s="854"/>
      <c r="D4" s="854"/>
      <c r="E4" s="854"/>
      <c r="F4" s="854"/>
      <c r="G4" s="854"/>
    </row>
    <row r="5" spans="1:7" ht="15.75" thickBot="1" x14ac:dyDescent="0.3">
      <c r="A5" s="101"/>
      <c r="B5" s="161"/>
      <c r="C5" s="167"/>
      <c r="D5" s="101"/>
      <c r="E5" s="101"/>
    </row>
    <row r="6" spans="1:7" ht="27" x14ac:dyDescent="0.5">
      <c r="A6" s="847" t="s">
        <v>1053</v>
      </c>
      <c r="B6" s="848"/>
      <c r="C6" s="848"/>
      <c r="D6" s="848"/>
      <c r="E6" s="848"/>
      <c r="F6" s="848"/>
      <c r="G6" s="849"/>
    </row>
    <row r="7" spans="1:7" x14ac:dyDescent="0.25">
      <c r="A7" s="272" t="s">
        <v>13</v>
      </c>
      <c r="B7" s="272" t="s">
        <v>4</v>
      </c>
      <c r="C7" s="272" t="s">
        <v>79</v>
      </c>
      <c r="D7" s="272" t="s">
        <v>86</v>
      </c>
      <c r="E7" s="272" t="s">
        <v>1462</v>
      </c>
      <c r="F7" s="272" t="s">
        <v>1070</v>
      </c>
      <c r="G7" s="186" t="s">
        <v>1071</v>
      </c>
    </row>
    <row r="8" spans="1:7" ht="38.25" x14ac:dyDescent="0.25">
      <c r="A8" s="221">
        <v>1</v>
      </c>
      <c r="B8" s="295">
        <v>213001106</v>
      </c>
      <c r="C8" s="222" t="s">
        <v>2619</v>
      </c>
      <c r="D8" s="222" t="s">
        <v>20</v>
      </c>
      <c r="E8" s="59" t="s">
        <v>2771</v>
      </c>
      <c r="F8" s="583">
        <v>438.67</v>
      </c>
      <c r="G8" s="583">
        <f>F8*E8</f>
        <v>1316.01</v>
      </c>
    </row>
    <row r="9" spans="1:7" ht="76.5" x14ac:dyDescent="0.25">
      <c r="A9" s="221">
        <v>2</v>
      </c>
      <c r="B9" s="295">
        <v>213001977</v>
      </c>
      <c r="C9" s="222" t="s">
        <v>2256</v>
      </c>
      <c r="D9" s="222" t="s">
        <v>20</v>
      </c>
      <c r="E9" s="59">
        <v>2</v>
      </c>
      <c r="F9" s="583">
        <v>705.23</v>
      </c>
      <c r="G9" s="583">
        <f t="shared" ref="G9:G72" si="0">F9*E9</f>
        <v>1410.46</v>
      </c>
    </row>
    <row r="10" spans="1:7" ht="191.25" x14ac:dyDescent="0.25">
      <c r="A10" s="221">
        <v>3</v>
      </c>
      <c r="B10" s="295">
        <v>213001976</v>
      </c>
      <c r="C10" s="222" t="s">
        <v>2257</v>
      </c>
      <c r="D10" s="222" t="s">
        <v>20</v>
      </c>
      <c r="E10" s="59">
        <v>5</v>
      </c>
      <c r="F10" s="583">
        <v>800</v>
      </c>
      <c r="G10" s="583">
        <f t="shared" si="0"/>
        <v>4000</v>
      </c>
    </row>
    <row r="11" spans="1:7" ht="63.75" x14ac:dyDescent="0.25">
      <c r="A11" s="221">
        <v>4</v>
      </c>
      <c r="B11" s="295">
        <v>213001536</v>
      </c>
      <c r="C11" s="222" t="s">
        <v>2258</v>
      </c>
      <c r="D11" s="222" t="s">
        <v>20</v>
      </c>
      <c r="E11" s="59">
        <v>5</v>
      </c>
      <c r="F11" s="583">
        <v>382</v>
      </c>
      <c r="G11" s="583">
        <f t="shared" si="0"/>
        <v>1910</v>
      </c>
    </row>
    <row r="12" spans="1:7" x14ac:dyDescent="0.25">
      <c r="A12" s="221">
        <v>5</v>
      </c>
      <c r="B12" s="295">
        <v>30002809</v>
      </c>
      <c r="C12" s="222" t="s">
        <v>1038</v>
      </c>
      <c r="D12" s="222" t="s">
        <v>20</v>
      </c>
      <c r="E12" s="59">
        <v>5</v>
      </c>
      <c r="F12" s="583">
        <v>215</v>
      </c>
      <c r="G12" s="583">
        <f t="shared" si="0"/>
        <v>1075</v>
      </c>
    </row>
    <row r="13" spans="1:7" ht="25.5" x14ac:dyDescent="0.25">
      <c r="A13" s="221">
        <v>6</v>
      </c>
      <c r="B13" s="295">
        <v>213001016</v>
      </c>
      <c r="C13" s="222" t="s">
        <v>1054</v>
      </c>
      <c r="D13" s="222" t="s">
        <v>20</v>
      </c>
      <c r="E13" s="59">
        <v>5</v>
      </c>
      <c r="F13" s="583">
        <v>129</v>
      </c>
      <c r="G13" s="583">
        <f t="shared" si="0"/>
        <v>645</v>
      </c>
    </row>
    <row r="14" spans="1:7" x14ac:dyDescent="0.25">
      <c r="A14" s="221">
        <v>7</v>
      </c>
      <c r="B14" s="295">
        <v>30001003</v>
      </c>
      <c r="C14" s="222" t="s">
        <v>1039</v>
      </c>
      <c r="D14" s="222" t="s">
        <v>20</v>
      </c>
      <c r="E14" s="59">
        <v>46</v>
      </c>
      <c r="F14" s="583">
        <v>1005</v>
      </c>
      <c r="G14" s="583">
        <f t="shared" si="0"/>
        <v>46230</v>
      </c>
    </row>
    <row r="15" spans="1:7" ht="140.25" x14ac:dyDescent="0.25">
      <c r="A15" s="221">
        <v>8</v>
      </c>
      <c r="B15" s="295">
        <v>219001015</v>
      </c>
      <c r="C15" s="222" t="s">
        <v>1434</v>
      </c>
      <c r="D15" s="222" t="s">
        <v>20</v>
      </c>
      <c r="E15" s="59">
        <v>3</v>
      </c>
      <c r="F15" s="583">
        <v>627</v>
      </c>
      <c r="G15" s="583">
        <f t="shared" si="0"/>
        <v>1881</v>
      </c>
    </row>
    <row r="16" spans="1:7" ht="127.5" x14ac:dyDescent="0.25">
      <c r="A16" s="221">
        <v>9</v>
      </c>
      <c r="B16" s="295">
        <v>220001649</v>
      </c>
      <c r="C16" s="222" t="s">
        <v>2259</v>
      </c>
      <c r="D16" s="222" t="s">
        <v>20</v>
      </c>
      <c r="E16" s="59">
        <v>105</v>
      </c>
      <c r="F16" s="583">
        <v>970</v>
      </c>
      <c r="G16" s="583">
        <f t="shared" si="0"/>
        <v>101850</v>
      </c>
    </row>
    <row r="17" spans="1:7" ht="51" x14ac:dyDescent="0.25">
      <c r="A17" s="221">
        <v>10</v>
      </c>
      <c r="B17" s="295">
        <v>30002857</v>
      </c>
      <c r="C17" s="222" t="s">
        <v>1435</v>
      </c>
      <c r="D17" s="222" t="s">
        <v>20</v>
      </c>
      <c r="E17" s="59">
        <v>5</v>
      </c>
      <c r="F17" s="583">
        <v>321.72000000000003</v>
      </c>
      <c r="G17" s="583">
        <f t="shared" si="0"/>
        <v>1608.6000000000001</v>
      </c>
    </row>
    <row r="18" spans="1:7" ht="38.25" x14ac:dyDescent="0.25">
      <c r="A18" s="221">
        <v>11</v>
      </c>
      <c r="B18" s="295">
        <v>213001009</v>
      </c>
      <c r="C18" s="222" t="s">
        <v>2245</v>
      </c>
      <c r="D18" s="222" t="s">
        <v>20</v>
      </c>
      <c r="E18" s="59">
        <v>33</v>
      </c>
      <c r="F18" s="583">
        <v>109</v>
      </c>
      <c r="G18" s="583">
        <f t="shared" si="0"/>
        <v>3597</v>
      </c>
    </row>
    <row r="19" spans="1:7" ht="76.5" x14ac:dyDescent="0.25">
      <c r="A19" s="221">
        <v>12</v>
      </c>
      <c r="B19" s="295">
        <v>369001003</v>
      </c>
      <c r="C19" s="222" t="s">
        <v>2246</v>
      </c>
      <c r="D19" s="222" t="s">
        <v>20</v>
      </c>
      <c r="E19" s="59">
        <v>27</v>
      </c>
      <c r="F19" s="583">
        <v>90</v>
      </c>
      <c r="G19" s="583">
        <f t="shared" si="0"/>
        <v>2430</v>
      </c>
    </row>
    <row r="20" spans="1:7" ht="38.25" x14ac:dyDescent="0.25">
      <c r="A20" s="221">
        <v>13</v>
      </c>
      <c r="B20" s="295">
        <v>29001844</v>
      </c>
      <c r="C20" s="222" t="s">
        <v>1055</v>
      </c>
      <c r="D20" s="222" t="s">
        <v>20</v>
      </c>
      <c r="E20" s="59">
        <v>5</v>
      </c>
      <c r="F20" s="583">
        <v>10</v>
      </c>
      <c r="G20" s="583">
        <f t="shared" si="0"/>
        <v>50</v>
      </c>
    </row>
    <row r="21" spans="1:7" ht="25.5" x14ac:dyDescent="0.25">
      <c r="A21" s="221">
        <v>14</v>
      </c>
      <c r="B21" s="295">
        <v>213001915</v>
      </c>
      <c r="C21" s="222" t="s">
        <v>2620</v>
      </c>
      <c r="D21" s="222" t="s">
        <v>20</v>
      </c>
      <c r="E21" s="59">
        <v>20</v>
      </c>
      <c r="F21" s="583">
        <v>178</v>
      </c>
      <c r="G21" s="583">
        <f t="shared" si="0"/>
        <v>3560</v>
      </c>
    </row>
    <row r="22" spans="1:7" x14ac:dyDescent="0.25">
      <c r="A22" s="221">
        <v>15</v>
      </c>
      <c r="B22" s="295">
        <v>213001648</v>
      </c>
      <c r="C22" s="222" t="s">
        <v>1040</v>
      </c>
      <c r="D22" s="222" t="s">
        <v>20</v>
      </c>
      <c r="E22" s="59">
        <v>4</v>
      </c>
      <c r="F22" s="583">
        <v>17.100000000000001</v>
      </c>
      <c r="G22" s="583">
        <f t="shared" si="0"/>
        <v>68.400000000000006</v>
      </c>
    </row>
    <row r="23" spans="1:7" ht="25.5" x14ac:dyDescent="0.25">
      <c r="A23" s="221">
        <v>16</v>
      </c>
      <c r="B23" s="295">
        <v>213001654</v>
      </c>
      <c r="C23" s="222" t="s">
        <v>1041</v>
      </c>
      <c r="D23" s="222" t="s">
        <v>20</v>
      </c>
      <c r="E23" s="59">
        <v>23</v>
      </c>
      <c r="F23" s="583">
        <v>178</v>
      </c>
      <c r="G23" s="583">
        <f t="shared" si="0"/>
        <v>4094</v>
      </c>
    </row>
    <row r="24" spans="1:7" ht="38.25" x14ac:dyDescent="0.25">
      <c r="A24" s="221">
        <v>17</v>
      </c>
      <c r="B24" s="295">
        <v>30001213</v>
      </c>
      <c r="C24" s="222" t="s">
        <v>1056</v>
      </c>
      <c r="D24" s="222" t="s">
        <v>20</v>
      </c>
      <c r="E24" s="59">
        <v>23</v>
      </c>
      <c r="F24" s="583">
        <v>40.49</v>
      </c>
      <c r="G24" s="583">
        <f t="shared" si="0"/>
        <v>931.2700000000001</v>
      </c>
    </row>
    <row r="25" spans="1:7" ht="89.25" x14ac:dyDescent="0.25">
      <c r="A25" s="221">
        <v>18</v>
      </c>
      <c r="B25" s="295">
        <v>30001032</v>
      </c>
      <c r="C25" s="222" t="s">
        <v>2260</v>
      </c>
      <c r="D25" s="222" t="s">
        <v>20</v>
      </c>
      <c r="E25" s="59">
        <v>50</v>
      </c>
      <c r="F25" s="583">
        <v>277</v>
      </c>
      <c r="G25" s="583">
        <f t="shared" si="0"/>
        <v>13850</v>
      </c>
    </row>
    <row r="26" spans="1:7" ht="114.75" x14ac:dyDescent="0.25">
      <c r="A26" s="221">
        <v>19</v>
      </c>
      <c r="B26" s="295">
        <v>30002808</v>
      </c>
      <c r="C26" s="222" t="s">
        <v>1436</v>
      </c>
      <c r="D26" s="222" t="s">
        <v>20</v>
      </c>
      <c r="E26" s="59">
        <v>6</v>
      </c>
      <c r="F26" s="583">
        <v>50.93</v>
      </c>
      <c r="G26" s="583">
        <f t="shared" si="0"/>
        <v>305.58</v>
      </c>
    </row>
    <row r="27" spans="1:7" ht="89.25" x14ac:dyDescent="0.25">
      <c r="A27" s="221">
        <v>20</v>
      </c>
      <c r="B27" s="295">
        <v>30002748</v>
      </c>
      <c r="C27" s="222" t="s">
        <v>1437</v>
      </c>
      <c r="D27" s="222" t="s">
        <v>20</v>
      </c>
      <c r="E27" s="59">
        <v>2</v>
      </c>
      <c r="F27" s="583">
        <v>51.84</v>
      </c>
      <c r="G27" s="583">
        <f t="shared" si="0"/>
        <v>103.68</v>
      </c>
    </row>
    <row r="28" spans="1:7" ht="89.25" x14ac:dyDescent="0.25">
      <c r="A28" s="221">
        <v>21</v>
      </c>
      <c r="B28" s="295">
        <v>30001535</v>
      </c>
      <c r="C28" s="222" t="s">
        <v>1438</v>
      </c>
      <c r="D28" s="222" t="s">
        <v>20</v>
      </c>
      <c r="E28" s="59">
        <v>62</v>
      </c>
      <c r="F28" s="583">
        <v>12</v>
      </c>
      <c r="G28" s="583">
        <f t="shared" si="0"/>
        <v>744</v>
      </c>
    </row>
    <row r="29" spans="1:7" ht="89.25" x14ac:dyDescent="0.25">
      <c r="A29" s="221">
        <v>22</v>
      </c>
      <c r="B29" s="295">
        <v>30001364</v>
      </c>
      <c r="C29" s="222" t="s">
        <v>1439</v>
      </c>
      <c r="D29" s="222" t="s">
        <v>20</v>
      </c>
      <c r="E29" s="59">
        <v>5</v>
      </c>
      <c r="F29" s="583">
        <v>225</v>
      </c>
      <c r="G29" s="583">
        <f t="shared" si="0"/>
        <v>1125</v>
      </c>
    </row>
    <row r="30" spans="1:7" ht="38.25" x14ac:dyDescent="0.25">
      <c r="A30" s="221">
        <v>23</v>
      </c>
      <c r="B30" s="295">
        <v>30002678</v>
      </c>
      <c r="C30" s="222" t="s">
        <v>2621</v>
      </c>
      <c r="D30" s="222" t="s">
        <v>20</v>
      </c>
      <c r="E30" s="59">
        <v>5</v>
      </c>
      <c r="F30" s="583">
        <v>189.34</v>
      </c>
      <c r="G30" s="583">
        <f t="shared" si="0"/>
        <v>946.7</v>
      </c>
    </row>
    <row r="31" spans="1:7" ht="25.5" x14ac:dyDescent="0.25">
      <c r="A31" s="221">
        <v>24</v>
      </c>
      <c r="B31" s="295">
        <v>213001574</v>
      </c>
      <c r="C31" s="222" t="s">
        <v>2622</v>
      </c>
      <c r="D31" s="222" t="s">
        <v>20</v>
      </c>
      <c r="E31" s="59">
        <v>6</v>
      </c>
      <c r="F31" s="583">
        <v>63</v>
      </c>
      <c r="G31" s="583">
        <f t="shared" si="0"/>
        <v>378</v>
      </c>
    </row>
    <row r="32" spans="1:7" ht="25.5" x14ac:dyDescent="0.25">
      <c r="A32" s="221">
        <v>25</v>
      </c>
      <c r="B32" s="295">
        <v>213001582</v>
      </c>
      <c r="C32" s="222" t="s">
        <v>1042</v>
      </c>
      <c r="D32" s="222" t="s">
        <v>20</v>
      </c>
      <c r="E32" s="59">
        <v>6</v>
      </c>
      <c r="F32" s="583">
        <v>145</v>
      </c>
      <c r="G32" s="583">
        <f t="shared" si="0"/>
        <v>870</v>
      </c>
    </row>
    <row r="33" spans="1:7" ht="25.5" x14ac:dyDescent="0.25">
      <c r="A33" s="221">
        <v>26</v>
      </c>
      <c r="B33" s="295">
        <v>213001010</v>
      </c>
      <c r="C33" s="222" t="s">
        <v>2247</v>
      </c>
      <c r="D33" s="222" t="s">
        <v>20</v>
      </c>
      <c r="E33" s="59">
        <v>6</v>
      </c>
      <c r="F33" s="583">
        <v>79.2</v>
      </c>
      <c r="G33" s="583">
        <f t="shared" si="0"/>
        <v>475.20000000000005</v>
      </c>
    </row>
    <row r="34" spans="1:7" ht="165.75" x14ac:dyDescent="0.25">
      <c r="A34" s="221">
        <v>27</v>
      </c>
      <c r="B34" s="295">
        <v>221001609</v>
      </c>
      <c r="C34" s="222" t="s">
        <v>2261</v>
      </c>
      <c r="D34" s="222" t="s">
        <v>20</v>
      </c>
      <c r="E34" s="59">
        <v>6</v>
      </c>
      <c r="F34" s="583">
        <v>122</v>
      </c>
      <c r="G34" s="583">
        <f t="shared" si="0"/>
        <v>732</v>
      </c>
    </row>
    <row r="35" spans="1:7" x14ac:dyDescent="0.25">
      <c r="A35" s="221">
        <v>28</v>
      </c>
      <c r="B35" s="295">
        <v>30002814</v>
      </c>
      <c r="C35" s="222" t="s">
        <v>360</v>
      </c>
      <c r="D35" s="222" t="s">
        <v>20</v>
      </c>
      <c r="E35" s="59">
        <v>6</v>
      </c>
      <c r="F35" s="583">
        <v>51.4</v>
      </c>
      <c r="G35" s="583">
        <f t="shared" si="0"/>
        <v>308.39999999999998</v>
      </c>
    </row>
    <row r="36" spans="1:7" ht="102" x14ac:dyDescent="0.25">
      <c r="A36" s="221">
        <v>29</v>
      </c>
      <c r="B36" s="295">
        <v>30002799</v>
      </c>
      <c r="C36" s="222" t="s">
        <v>1440</v>
      </c>
      <c r="D36" s="222" t="s">
        <v>20</v>
      </c>
      <c r="E36" s="59">
        <v>2</v>
      </c>
      <c r="F36" s="583">
        <v>580</v>
      </c>
      <c r="G36" s="583">
        <f t="shared" si="0"/>
        <v>1160</v>
      </c>
    </row>
    <row r="37" spans="1:7" ht="76.5" x14ac:dyDescent="0.25">
      <c r="A37" s="221">
        <v>30</v>
      </c>
      <c r="B37" s="295">
        <v>220001170</v>
      </c>
      <c r="C37" s="222" t="s">
        <v>1441</v>
      </c>
      <c r="D37" s="222" t="s">
        <v>20</v>
      </c>
      <c r="E37" s="59">
        <v>2</v>
      </c>
      <c r="F37" s="583">
        <v>34</v>
      </c>
      <c r="G37" s="583">
        <f t="shared" si="0"/>
        <v>68</v>
      </c>
    </row>
    <row r="38" spans="1:7" ht="76.5" x14ac:dyDescent="0.25">
      <c r="A38" s="221">
        <v>31</v>
      </c>
      <c r="B38" s="295">
        <v>220001269</v>
      </c>
      <c r="C38" s="222" t="s">
        <v>2262</v>
      </c>
      <c r="D38" s="222" t="s">
        <v>20</v>
      </c>
      <c r="E38" s="59">
        <v>25</v>
      </c>
      <c r="F38" s="583">
        <v>687</v>
      </c>
      <c r="G38" s="583">
        <f t="shared" si="0"/>
        <v>17175</v>
      </c>
    </row>
    <row r="39" spans="1:7" ht="51" x14ac:dyDescent="0.25">
      <c r="A39" s="221">
        <v>32</v>
      </c>
      <c r="B39" s="295">
        <v>220001417</v>
      </c>
      <c r="C39" s="222" t="s">
        <v>1442</v>
      </c>
      <c r="D39" s="222" t="s">
        <v>20</v>
      </c>
      <c r="E39" s="59">
        <v>78</v>
      </c>
      <c r="F39" s="583">
        <v>195</v>
      </c>
      <c r="G39" s="583">
        <f t="shared" si="0"/>
        <v>15210</v>
      </c>
    </row>
    <row r="40" spans="1:7" ht="25.5" x14ac:dyDescent="0.25">
      <c r="A40" s="221">
        <v>34</v>
      </c>
      <c r="B40" s="295">
        <v>213001248</v>
      </c>
      <c r="C40" s="222" t="s">
        <v>2248</v>
      </c>
      <c r="D40" s="222" t="s">
        <v>20</v>
      </c>
      <c r="E40" s="59">
        <v>6</v>
      </c>
      <c r="F40" s="583">
        <v>36.9</v>
      </c>
      <c r="G40" s="583">
        <f t="shared" si="0"/>
        <v>221.39999999999998</v>
      </c>
    </row>
    <row r="41" spans="1:7" ht="76.5" x14ac:dyDescent="0.25">
      <c r="A41" s="221">
        <v>35</v>
      </c>
      <c r="B41" s="295">
        <v>30001258</v>
      </c>
      <c r="C41" s="222" t="s">
        <v>2249</v>
      </c>
      <c r="D41" s="222" t="s">
        <v>20</v>
      </c>
      <c r="E41" s="59">
        <v>23</v>
      </c>
      <c r="F41" s="583">
        <v>13.5</v>
      </c>
      <c r="G41" s="583">
        <f t="shared" si="0"/>
        <v>310.5</v>
      </c>
    </row>
    <row r="42" spans="1:7" ht="114.75" x14ac:dyDescent="0.25">
      <c r="A42" s="221">
        <v>36</v>
      </c>
      <c r="B42" s="295">
        <v>30001123</v>
      </c>
      <c r="C42" s="222" t="s">
        <v>2250</v>
      </c>
      <c r="D42" s="222" t="s">
        <v>20</v>
      </c>
      <c r="E42" s="59">
        <v>2</v>
      </c>
      <c r="F42" s="583">
        <v>12.5</v>
      </c>
      <c r="G42" s="583">
        <f t="shared" si="0"/>
        <v>25</v>
      </c>
    </row>
    <row r="43" spans="1:7" x14ac:dyDescent="0.25">
      <c r="A43" s="221">
        <v>37</v>
      </c>
      <c r="B43" s="295">
        <v>213001837</v>
      </c>
      <c r="C43" s="222" t="s">
        <v>1043</v>
      </c>
      <c r="D43" s="222" t="s">
        <v>20</v>
      </c>
      <c r="E43" s="59">
        <v>2</v>
      </c>
      <c r="F43" s="583">
        <v>19</v>
      </c>
      <c r="G43" s="583">
        <f t="shared" si="0"/>
        <v>38</v>
      </c>
    </row>
    <row r="44" spans="1:7" ht="25.5" x14ac:dyDescent="0.25">
      <c r="A44" s="221">
        <v>38</v>
      </c>
      <c r="B44" s="295">
        <v>213001292</v>
      </c>
      <c r="C44" s="222" t="s">
        <v>1057</v>
      </c>
      <c r="D44" s="222" t="s">
        <v>20</v>
      </c>
      <c r="E44" s="59">
        <v>1</v>
      </c>
      <c r="F44" s="583">
        <v>12.5</v>
      </c>
      <c r="G44" s="583">
        <f t="shared" si="0"/>
        <v>12.5</v>
      </c>
    </row>
    <row r="45" spans="1:7" x14ac:dyDescent="0.25">
      <c r="A45" s="221">
        <v>39</v>
      </c>
      <c r="B45" s="295">
        <v>213001251</v>
      </c>
      <c r="C45" s="222" t="s">
        <v>1044</v>
      </c>
      <c r="D45" s="222" t="s">
        <v>20</v>
      </c>
      <c r="E45" s="59">
        <v>20</v>
      </c>
      <c r="F45" s="583">
        <v>64.98</v>
      </c>
      <c r="G45" s="583">
        <f t="shared" si="0"/>
        <v>1299.6000000000001</v>
      </c>
    </row>
    <row r="46" spans="1:7" x14ac:dyDescent="0.25">
      <c r="A46" s="221">
        <v>40</v>
      </c>
      <c r="B46" s="295">
        <v>213001800</v>
      </c>
      <c r="C46" s="222" t="s">
        <v>1045</v>
      </c>
      <c r="D46" s="222" t="s">
        <v>20</v>
      </c>
      <c r="E46" s="59">
        <v>3</v>
      </c>
      <c r="F46" s="583">
        <v>31.5</v>
      </c>
      <c r="G46" s="583">
        <f t="shared" si="0"/>
        <v>94.5</v>
      </c>
    </row>
    <row r="47" spans="1:7" x14ac:dyDescent="0.25">
      <c r="A47" s="221">
        <v>41</v>
      </c>
      <c r="B47" s="295">
        <v>369001009</v>
      </c>
      <c r="C47" s="222" t="s">
        <v>1046</v>
      </c>
      <c r="D47" s="222" t="s">
        <v>20</v>
      </c>
      <c r="E47" s="59">
        <v>3</v>
      </c>
      <c r="F47" s="583">
        <v>29.98</v>
      </c>
      <c r="G47" s="583">
        <f t="shared" si="0"/>
        <v>89.94</v>
      </c>
    </row>
    <row r="48" spans="1:7" ht="25.5" x14ac:dyDescent="0.25">
      <c r="A48" s="221">
        <v>42</v>
      </c>
      <c r="B48" s="295">
        <v>213001272</v>
      </c>
      <c r="C48" s="222" t="s">
        <v>1058</v>
      </c>
      <c r="D48" s="222" t="s">
        <v>20</v>
      </c>
      <c r="E48" s="59">
        <v>5</v>
      </c>
      <c r="F48" s="583">
        <v>12</v>
      </c>
      <c r="G48" s="583">
        <f t="shared" si="0"/>
        <v>60</v>
      </c>
    </row>
    <row r="49" spans="1:7" ht="25.5" x14ac:dyDescent="0.25">
      <c r="A49" s="221">
        <v>43</v>
      </c>
      <c r="B49" s="295">
        <v>213001808</v>
      </c>
      <c r="C49" s="222" t="s">
        <v>1059</v>
      </c>
      <c r="D49" s="222" t="s">
        <v>20</v>
      </c>
      <c r="E49" s="59">
        <v>3</v>
      </c>
      <c r="F49" s="583">
        <v>16</v>
      </c>
      <c r="G49" s="583">
        <f t="shared" si="0"/>
        <v>48</v>
      </c>
    </row>
    <row r="50" spans="1:7" ht="63.75" x14ac:dyDescent="0.25">
      <c r="A50" s="221">
        <v>44</v>
      </c>
      <c r="B50" s="295">
        <v>30001122</v>
      </c>
      <c r="C50" s="222" t="s">
        <v>1060</v>
      </c>
      <c r="D50" s="222" t="s">
        <v>20</v>
      </c>
      <c r="E50" s="59">
        <v>12</v>
      </c>
      <c r="F50" s="583">
        <v>22.5</v>
      </c>
      <c r="G50" s="583">
        <f t="shared" si="0"/>
        <v>270</v>
      </c>
    </row>
    <row r="51" spans="1:7" ht="63.75" x14ac:dyDescent="0.25">
      <c r="A51" s="221">
        <v>45</v>
      </c>
      <c r="B51" s="295">
        <v>30001121</v>
      </c>
      <c r="C51" s="222" t="s">
        <v>1061</v>
      </c>
      <c r="D51" s="222" t="s">
        <v>20</v>
      </c>
      <c r="E51" s="59">
        <v>10</v>
      </c>
      <c r="F51" s="583">
        <v>22.5</v>
      </c>
      <c r="G51" s="583">
        <f t="shared" si="0"/>
        <v>225</v>
      </c>
    </row>
    <row r="52" spans="1:7" ht="63.75" x14ac:dyDescent="0.25">
      <c r="A52" s="221">
        <v>46</v>
      </c>
      <c r="B52" s="295">
        <v>369001010</v>
      </c>
      <c r="C52" s="222" t="s">
        <v>1062</v>
      </c>
      <c r="D52" s="222" t="s">
        <v>20</v>
      </c>
      <c r="E52" s="59">
        <v>10</v>
      </c>
      <c r="F52" s="583">
        <v>59.98</v>
      </c>
      <c r="G52" s="583">
        <f t="shared" si="0"/>
        <v>599.79999999999995</v>
      </c>
    </row>
    <row r="53" spans="1:7" x14ac:dyDescent="0.25">
      <c r="A53" s="221">
        <v>47</v>
      </c>
      <c r="B53" s="295">
        <v>213001356</v>
      </c>
      <c r="C53" s="222" t="s">
        <v>1047</v>
      </c>
      <c r="D53" s="222" t="s">
        <v>20</v>
      </c>
      <c r="E53" s="59">
        <v>2</v>
      </c>
      <c r="F53" s="583">
        <v>243</v>
      </c>
      <c r="G53" s="583">
        <f t="shared" si="0"/>
        <v>486</v>
      </c>
    </row>
    <row r="54" spans="1:7" ht="51" x14ac:dyDescent="0.25">
      <c r="A54" s="221">
        <v>48</v>
      </c>
      <c r="B54" s="295">
        <v>2003038</v>
      </c>
      <c r="C54" s="222" t="s">
        <v>2623</v>
      </c>
      <c r="D54" s="222" t="s">
        <v>20</v>
      </c>
      <c r="E54" s="59">
        <v>20</v>
      </c>
      <c r="F54" s="583">
        <v>25.5</v>
      </c>
      <c r="G54" s="583">
        <f t="shared" si="0"/>
        <v>510</v>
      </c>
    </row>
    <row r="55" spans="1:7" ht="89.25" x14ac:dyDescent="0.25">
      <c r="A55" s="221">
        <v>49</v>
      </c>
      <c r="B55" s="295">
        <v>30001106</v>
      </c>
      <c r="C55" s="222" t="s">
        <v>2251</v>
      </c>
      <c r="D55" s="222" t="s">
        <v>20</v>
      </c>
      <c r="E55" s="59">
        <v>5</v>
      </c>
      <c r="F55" s="583">
        <v>33.5</v>
      </c>
      <c r="G55" s="583">
        <f t="shared" si="0"/>
        <v>167.5</v>
      </c>
    </row>
    <row r="56" spans="1:7" ht="89.25" x14ac:dyDescent="0.25">
      <c r="A56" s="221">
        <v>50</v>
      </c>
      <c r="B56" s="295">
        <v>30001103</v>
      </c>
      <c r="C56" s="222" t="s">
        <v>2252</v>
      </c>
      <c r="D56" s="222" t="s">
        <v>20</v>
      </c>
      <c r="E56" s="59">
        <v>5</v>
      </c>
      <c r="F56" s="583">
        <v>32.5</v>
      </c>
      <c r="G56" s="583">
        <f t="shared" si="0"/>
        <v>162.5</v>
      </c>
    </row>
    <row r="57" spans="1:7" x14ac:dyDescent="0.25">
      <c r="A57" s="221">
        <v>51</v>
      </c>
      <c r="B57" s="295">
        <v>213001267</v>
      </c>
      <c r="C57" s="222" t="s">
        <v>1048</v>
      </c>
      <c r="D57" s="222" t="s">
        <v>20</v>
      </c>
      <c r="E57" s="59">
        <v>10</v>
      </c>
      <c r="F57" s="583">
        <v>27.5</v>
      </c>
      <c r="G57" s="583">
        <f t="shared" si="0"/>
        <v>275</v>
      </c>
    </row>
    <row r="58" spans="1:7" ht="102" x14ac:dyDescent="0.25">
      <c r="A58" s="221">
        <v>52</v>
      </c>
      <c r="B58" s="295">
        <v>30001107</v>
      </c>
      <c r="C58" s="222" t="s">
        <v>2253</v>
      </c>
      <c r="D58" s="222" t="s">
        <v>20</v>
      </c>
      <c r="E58" s="59">
        <v>2</v>
      </c>
      <c r="F58" s="583">
        <v>36</v>
      </c>
      <c r="G58" s="583">
        <f t="shared" si="0"/>
        <v>72</v>
      </c>
    </row>
    <row r="59" spans="1:7" ht="63.75" x14ac:dyDescent="0.25">
      <c r="A59" s="221">
        <v>53</v>
      </c>
      <c r="B59" s="295">
        <v>30001111</v>
      </c>
      <c r="C59" s="222" t="s">
        <v>2254</v>
      </c>
      <c r="D59" s="222" t="s">
        <v>20</v>
      </c>
      <c r="E59" s="59">
        <v>3</v>
      </c>
      <c r="F59" s="583">
        <v>28.9</v>
      </c>
      <c r="G59" s="583">
        <f t="shared" si="0"/>
        <v>86.699999999999989</v>
      </c>
    </row>
    <row r="60" spans="1:7" ht="63.75" x14ac:dyDescent="0.25">
      <c r="A60" s="221">
        <v>54</v>
      </c>
      <c r="B60" s="295">
        <v>30001100</v>
      </c>
      <c r="C60" s="222" t="s">
        <v>1063</v>
      </c>
      <c r="D60" s="222" t="s">
        <v>20</v>
      </c>
      <c r="E60" s="59">
        <v>5</v>
      </c>
      <c r="F60" s="583">
        <v>28.9</v>
      </c>
      <c r="G60" s="583">
        <f t="shared" si="0"/>
        <v>144.5</v>
      </c>
    </row>
    <row r="61" spans="1:7" x14ac:dyDescent="0.25">
      <c r="A61" s="221">
        <v>55</v>
      </c>
      <c r="B61" s="295">
        <v>213001246</v>
      </c>
      <c r="C61" s="222" t="s">
        <v>1049</v>
      </c>
      <c r="D61" s="222" t="s">
        <v>20</v>
      </c>
      <c r="E61" s="59">
        <v>5</v>
      </c>
      <c r="F61" s="583">
        <v>53</v>
      </c>
      <c r="G61" s="583">
        <f t="shared" si="0"/>
        <v>265</v>
      </c>
    </row>
    <row r="62" spans="1:7" ht="89.25" x14ac:dyDescent="0.25">
      <c r="A62" s="221">
        <v>56</v>
      </c>
      <c r="B62" s="295">
        <v>213001245</v>
      </c>
      <c r="C62" s="222" t="s">
        <v>1064</v>
      </c>
      <c r="D62" s="222" t="s">
        <v>20</v>
      </c>
      <c r="E62" s="59">
        <v>10</v>
      </c>
      <c r="F62" s="583">
        <v>53</v>
      </c>
      <c r="G62" s="583">
        <f t="shared" si="0"/>
        <v>530</v>
      </c>
    </row>
    <row r="63" spans="1:7" x14ac:dyDescent="0.25">
      <c r="A63" s="221">
        <v>57</v>
      </c>
      <c r="B63" s="295">
        <v>30001162</v>
      </c>
      <c r="C63" s="222" t="s">
        <v>1050</v>
      </c>
      <c r="D63" s="222" t="s">
        <v>20</v>
      </c>
      <c r="E63" s="59">
        <v>5</v>
      </c>
      <c r="F63" s="583">
        <v>34.979999999999997</v>
      </c>
      <c r="G63" s="583">
        <f t="shared" si="0"/>
        <v>174.89999999999998</v>
      </c>
    </row>
    <row r="64" spans="1:7" ht="114.75" x14ac:dyDescent="0.25">
      <c r="A64" s="221">
        <v>58</v>
      </c>
      <c r="B64" s="295">
        <v>30001157</v>
      </c>
      <c r="C64" s="222" t="s">
        <v>1065</v>
      </c>
      <c r="D64" s="222" t="s">
        <v>139</v>
      </c>
      <c r="E64" s="59">
        <v>10</v>
      </c>
      <c r="F64" s="583">
        <v>219</v>
      </c>
      <c r="G64" s="583">
        <f t="shared" si="0"/>
        <v>2190</v>
      </c>
    </row>
    <row r="65" spans="1:7" ht="51" x14ac:dyDescent="0.25">
      <c r="A65" s="221">
        <v>59</v>
      </c>
      <c r="B65" s="295">
        <v>2003040</v>
      </c>
      <c r="C65" s="222" t="s">
        <v>1066</v>
      </c>
      <c r="D65" s="222" t="s">
        <v>20</v>
      </c>
      <c r="E65" s="59">
        <v>15</v>
      </c>
      <c r="F65" s="583">
        <v>249</v>
      </c>
      <c r="G65" s="583">
        <f t="shared" si="0"/>
        <v>3735</v>
      </c>
    </row>
    <row r="66" spans="1:7" ht="76.5" x14ac:dyDescent="0.25">
      <c r="A66" s="221">
        <v>60</v>
      </c>
      <c r="B66" s="295">
        <v>30001164</v>
      </c>
      <c r="C66" s="222" t="s">
        <v>1067</v>
      </c>
      <c r="D66" s="222" t="s">
        <v>20</v>
      </c>
      <c r="E66" s="59">
        <v>10</v>
      </c>
      <c r="F66" s="583">
        <v>36</v>
      </c>
      <c r="G66" s="583">
        <f t="shared" si="0"/>
        <v>360</v>
      </c>
    </row>
    <row r="67" spans="1:7" ht="25.5" x14ac:dyDescent="0.25">
      <c r="A67" s="221">
        <v>61</v>
      </c>
      <c r="B67" s="295">
        <v>30001835</v>
      </c>
      <c r="C67" s="222" t="s">
        <v>361</v>
      </c>
      <c r="D67" s="222" t="s">
        <v>20</v>
      </c>
      <c r="E67" s="59">
        <v>20</v>
      </c>
      <c r="F67" s="583">
        <v>170</v>
      </c>
      <c r="G67" s="583">
        <f t="shared" si="0"/>
        <v>3400</v>
      </c>
    </row>
    <row r="68" spans="1:7" ht="51" x14ac:dyDescent="0.25">
      <c r="A68" s="221">
        <v>62</v>
      </c>
      <c r="B68" s="295">
        <v>220001254</v>
      </c>
      <c r="C68" s="222" t="s">
        <v>1443</v>
      </c>
      <c r="D68" s="222" t="s">
        <v>20</v>
      </c>
      <c r="E68" s="59">
        <v>20</v>
      </c>
      <c r="F68" s="583">
        <v>1649.99</v>
      </c>
      <c r="G68" s="583">
        <f t="shared" si="0"/>
        <v>32999.800000000003</v>
      </c>
    </row>
    <row r="69" spans="1:7" x14ac:dyDescent="0.25">
      <c r="A69" s="221">
        <v>63</v>
      </c>
      <c r="B69" s="295">
        <v>30002812</v>
      </c>
      <c r="C69" s="222" t="s">
        <v>362</v>
      </c>
      <c r="D69" s="222" t="s">
        <v>20</v>
      </c>
      <c r="E69" s="59">
        <v>5</v>
      </c>
      <c r="F69" s="583">
        <v>39</v>
      </c>
      <c r="G69" s="583">
        <f t="shared" si="0"/>
        <v>195</v>
      </c>
    </row>
    <row r="70" spans="1:7" ht="25.5" x14ac:dyDescent="0.25">
      <c r="A70" s="221">
        <v>64</v>
      </c>
      <c r="B70" s="295">
        <v>213001154</v>
      </c>
      <c r="C70" s="222" t="s">
        <v>1068</v>
      </c>
      <c r="D70" s="222" t="s">
        <v>20</v>
      </c>
      <c r="E70" s="59">
        <v>2</v>
      </c>
      <c r="F70" s="583">
        <v>11.5</v>
      </c>
      <c r="G70" s="583">
        <f t="shared" si="0"/>
        <v>23</v>
      </c>
    </row>
    <row r="71" spans="1:7" ht="114.75" x14ac:dyDescent="0.25">
      <c r="A71" s="221">
        <v>65</v>
      </c>
      <c r="B71" s="295">
        <v>30001060</v>
      </c>
      <c r="C71" s="222" t="s">
        <v>2624</v>
      </c>
      <c r="D71" s="222" t="s">
        <v>20</v>
      </c>
      <c r="E71" s="59">
        <v>10</v>
      </c>
      <c r="F71" s="583">
        <v>14</v>
      </c>
      <c r="G71" s="583">
        <f t="shared" si="0"/>
        <v>140</v>
      </c>
    </row>
    <row r="72" spans="1:7" ht="25.5" x14ac:dyDescent="0.25">
      <c r="A72" s="221">
        <v>66</v>
      </c>
      <c r="B72" s="295">
        <v>30002742</v>
      </c>
      <c r="C72" s="222" t="s">
        <v>363</v>
      </c>
      <c r="D72" s="222" t="s">
        <v>20</v>
      </c>
      <c r="E72" s="59">
        <v>5</v>
      </c>
      <c r="F72" s="583">
        <v>58</v>
      </c>
      <c r="G72" s="583">
        <f t="shared" si="0"/>
        <v>290</v>
      </c>
    </row>
    <row r="73" spans="1:7" ht="25.5" x14ac:dyDescent="0.25">
      <c r="A73" s="221">
        <v>67</v>
      </c>
      <c r="B73" s="295">
        <v>30002761</v>
      </c>
      <c r="C73" s="222" t="s">
        <v>364</v>
      </c>
      <c r="D73" s="222" t="s">
        <v>20</v>
      </c>
      <c r="E73" s="59">
        <v>12</v>
      </c>
      <c r="F73" s="583">
        <v>95</v>
      </c>
      <c r="G73" s="583">
        <f t="shared" ref="G73:G80" si="1">F73*E73</f>
        <v>1140</v>
      </c>
    </row>
    <row r="74" spans="1:7" ht="38.25" x14ac:dyDescent="0.25">
      <c r="A74" s="221">
        <v>68</v>
      </c>
      <c r="B74" s="295">
        <v>30002743</v>
      </c>
      <c r="C74" s="222" t="s">
        <v>2263</v>
      </c>
      <c r="D74" s="222" t="s">
        <v>20</v>
      </c>
      <c r="E74" s="59">
        <v>20</v>
      </c>
      <c r="F74" s="583">
        <v>92.5</v>
      </c>
      <c r="G74" s="583">
        <f t="shared" si="1"/>
        <v>1850</v>
      </c>
    </row>
    <row r="75" spans="1:7" x14ac:dyDescent="0.25">
      <c r="A75" s="221">
        <v>69</v>
      </c>
      <c r="B75" s="295">
        <v>213001193</v>
      </c>
      <c r="C75" s="222" t="s">
        <v>1051</v>
      </c>
      <c r="D75" s="222" t="s">
        <v>20</v>
      </c>
      <c r="E75" s="59">
        <v>22</v>
      </c>
      <c r="F75" s="583">
        <v>20</v>
      </c>
      <c r="G75" s="583">
        <f t="shared" si="1"/>
        <v>440</v>
      </c>
    </row>
    <row r="76" spans="1:7" x14ac:dyDescent="0.25">
      <c r="A76" s="221">
        <v>70</v>
      </c>
      <c r="B76" s="295">
        <v>30001240</v>
      </c>
      <c r="C76" s="222" t="s">
        <v>1052</v>
      </c>
      <c r="D76" s="222" t="s">
        <v>20</v>
      </c>
      <c r="E76" s="59">
        <v>10</v>
      </c>
      <c r="F76" s="583">
        <v>22</v>
      </c>
      <c r="G76" s="583">
        <f t="shared" si="1"/>
        <v>220</v>
      </c>
    </row>
    <row r="77" spans="1:7" ht="102" x14ac:dyDescent="0.25">
      <c r="A77" s="221">
        <v>71</v>
      </c>
      <c r="B77" s="295">
        <v>30001055</v>
      </c>
      <c r="C77" s="222" t="s">
        <v>1069</v>
      </c>
      <c r="D77" s="222" t="s">
        <v>20</v>
      </c>
      <c r="E77" s="59">
        <v>10</v>
      </c>
      <c r="F77" s="583">
        <v>24.98</v>
      </c>
      <c r="G77" s="583">
        <f t="shared" si="1"/>
        <v>249.8</v>
      </c>
    </row>
    <row r="78" spans="1:7" ht="25.5" x14ac:dyDescent="0.25">
      <c r="A78" s="221">
        <v>72</v>
      </c>
      <c r="B78" s="295">
        <v>213001732</v>
      </c>
      <c r="C78" s="222" t="s">
        <v>2255</v>
      </c>
      <c r="D78" s="222" t="s">
        <v>20</v>
      </c>
      <c r="E78" s="59">
        <v>15</v>
      </c>
      <c r="F78" s="583">
        <v>59.98</v>
      </c>
      <c r="G78" s="583">
        <f t="shared" si="1"/>
        <v>899.69999999999993</v>
      </c>
    </row>
    <row r="79" spans="1:7" ht="25.5" x14ac:dyDescent="0.25">
      <c r="A79" s="221">
        <v>73</v>
      </c>
      <c r="B79" s="295">
        <v>30002813</v>
      </c>
      <c r="C79" s="222" t="s">
        <v>2264</v>
      </c>
      <c r="D79" s="222" t="s">
        <v>20</v>
      </c>
      <c r="E79" s="59">
        <v>5</v>
      </c>
      <c r="F79" s="583">
        <v>300</v>
      </c>
      <c r="G79" s="583">
        <f t="shared" si="1"/>
        <v>1500</v>
      </c>
    </row>
    <row r="80" spans="1:7" ht="76.5" x14ac:dyDescent="0.25">
      <c r="A80" s="221">
        <v>74</v>
      </c>
      <c r="B80" s="295">
        <v>30001230</v>
      </c>
      <c r="C80" s="222" t="s">
        <v>1444</v>
      </c>
      <c r="D80" s="222" t="s">
        <v>20</v>
      </c>
      <c r="E80" s="59">
        <v>10</v>
      </c>
      <c r="F80" s="583">
        <v>278</v>
      </c>
      <c r="G80" s="583">
        <f t="shared" si="1"/>
        <v>2780</v>
      </c>
    </row>
    <row r="81" spans="1:7" x14ac:dyDescent="0.25">
      <c r="A81" s="850" t="s">
        <v>2885</v>
      </c>
      <c r="B81" s="851"/>
      <c r="C81" s="852"/>
      <c r="D81" s="587"/>
      <c r="E81" s="587"/>
      <c r="F81" s="588"/>
      <c r="G81" s="588">
        <f>SUM(G8:G80)</f>
        <v>288688.94</v>
      </c>
    </row>
  </sheetData>
  <sortState ref="C8:C81">
    <sortCondition ref="C83"/>
  </sortState>
  <mergeCells count="5">
    <mergeCell ref="A6:G6"/>
    <mergeCell ref="A81:C81"/>
    <mergeCell ref="A2:G2"/>
    <mergeCell ref="A3:G3"/>
    <mergeCell ref="A4:G4"/>
  </mergeCells>
  <pageMargins left="0.11811023622047245" right="0.11811023622047245" top="0.39370078740157483" bottom="0.39370078740157483" header="0.31496062992125984" footer="0.31496062992125984"/>
  <pageSetup paperSize="9" scale="8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7"/>
  <sheetViews>
    <sheetView topLeftCell="A49" workbookViewId="0">
      <selection activeCell="G61" sqref="G61"/>
    </sheetView>
  </sheetViews>
  <sheetFormatPr defaultRowHeight="18.75" x14ac:dyDescent="0.3"/>
  <cols>
    <col min="1" max="1" width="5.42578125" customWidth="1"/>
    <col min="2" max="2" width="10.140625" style="175" bestFit="1" customWidth="1"/>
    <col min="3" max="3" width="58" customWidth="1"/>
    <col min="4" max="4" width="4" bestFit="1" customWidth="1"/>
    <col min="5" max="5" width="6.42578125" bestFit="1" customWidth="1"/>
    <col min="6" max="6" width="12.140625" bestFit="1" customWidth="1"/>
    <col min="7" max="7" width="13.28515625" bestFit="1" customWidth="1"/>
  </cols>
  <sheetData>
    <row r="1" spans="1:7" x14ac:dyDescent="0.25">
      <c r="A1" s="101"/>
      <c r="B1" s="174"/>
      <c r="C1" s="101"/>
      <c r="D1" s="101"/>
      <c r="E1" s="101"/>
    </row>
    <row r="2" spans="1:7" x14ac:dyDescent="0.25">
      <c r="A2" s="853" t="s">
        <v>0</v>
      </c>
      <c r="B2" s="853"/>
      <c r="C2" s="853"/>
      <c r="D2" s="853"/>
      <c r="E2" s="853"/>
      <c r="F2" s="853"/>
      <c r="G2" s="853"/>
    </row>
    <row r="3" spans="1:7" x14ac:dyDescent="0.25">
      <c r="A3" s="853" t="s">
        <v>1</v>
      </c>
      <c r="B3" s="853"/>
      <c r="C3" s="853"/>
      <c r="D3" s="853"/>
      <c r="E3" s="853"/>
      <c r="F3" s="853"/>
      <c r="G3" s="853"/>
    </row>
    <row r="4" spans="1:7" x14ac:dyDescent="0.25">
      <c r="A4" s="854" t="s">
        <v>2</v>
      </c>
      <c r="B4" s="854"/>
      <c r="C4" s="854"/>
      <c r="D4" s="854"/>
      <c r="E4" s="854"/>
      <c r="F4" s="854"/>
      <c r="G4" s="854"/>
    </row>
    <row r="5" spans="1:7" ht="19.5" thickBot="1" x14ac:dyDescent="0.3">
      <c r="A5" s="101"/>
      <c r="B5" s="174"/>
      <c r="C5" s="101"/>
      <c r="D5" s="101"/>
      <c r="E5" s="101"/>
    </row>
    <row r="6" spans="1:7" ht="23.25" thickBot="1" x14ac:dyDescent="0.5">
      <c r="A6" s="855" t="s">
        <v>1102</v>
      </c>
      <c r="B6" s="856"/>
      <c r="C6" s="856"/>
      <c r="D6" s="856"/>
      <c r="E6" s="856"/>
      <c r="F6" s="856"/>
      <c r="G6" s="857"/>
    </row>
    <row r="7" spans="1:7" ht="15" x14ac:dyDescent="0.25">
      <c r="A7" s="145" t="s">
        <v>13</v>
      </c>
      <c r="B7" s="145" t="s">
        <v>2613</v>
      </c>
      <c r="C7" s="145" t="s">
        <v>79</v>
      </c>
      <c r="D7" s="145" t="s">
        <v>86</v>
      </c>
      <c r="E7" s="147" t="s">
        <v>1462</v>
      </c>
      <c r="F7" s="147" t="s">
        <v>1070</v>
      </c>
      <c r="G7" s="145" t="s">
        <v>1071</v>
      </c>
    </row>
    <row r="8" spans="1:7" ht="162.75" customHeight="1" x14ac:dyDescent="0.25">
      <c r="A8" s="143">
        <v>1</v>
      </c>
      <c r="B8" s="313">
        <v>30002848</v>
      </c>
      <c r="C8" s="311" t="s">
        <v>1101</v>
      </c>
      <c r="D8" s="142" t="s">
        <v>20</v>
      </c>
      <c r="E8" s="312">
        <v>720</v>
      </c>
      <c r="F8" s="590">
        <v>10</v>
      </c>
      <c r="G8" s="590">
        <f>E8*F8</f>
        <v>7200</v>
      </c>
    </row>
    <row r="9" spans="1:7" ht="54" customHeight="1" x14ac:dyDescent="0.25">
      <c r="A9" s="143" t="s">
        <v>1194</v>
      </c>
      <c r="B9" s="313">
        <v>30002600</v>
      </c>
      <c r="C9" s="311" t="s">
        <v>2626</v>
      </c>
      <c r="D9" s="142" t="s">
        <v>20</v>
      </c>
      <c r="E9" s="312">
        <v>200</v>
      </c>
      <c r="F9" s="590">
        <v>1.2</v>
      </c>
      <c r="G9" s="590">
        <f t="shared" ref="G9:G56" si="0">E9*F9</f>
        <v>240</v>
      </c>
    </row>
    <row r="10" spans="1:7" ht="60" customHeight="1" x14ac:dyDescent="0.25">
      <c r="A10" s="143" t="s">
        <v>1195</v>
      </c>
      <c r="B10" s="313">
        <v>30002722</v>
      </c>
      <c r="C10" s="311" t="s">
        <v>2625</v>
      </c>
      <c r="D10" s="142" t="s">
        <v>20</v>
      </c>
      <c r="E10" s="312">
        <v>350</v>
      </c>
      <c r="F10" s="590">
        <v>1.1100000000000001</v>
      </c>
      <c r="G10" s="590">
        <f t="shared" si="0"/>
        <v>388.50000000000006</v>
      </c>
    </row>
    <row r="11" spans="1:7" ht="255" x14ac:dyDescent="0.25">
      <c r="A11" s="143" t="s">
        <v>1196</v>
      </c>
      <c r="B11" s="313">
        <v>30002861</v>
      </c>
      <c r="C11" s="311" t="s">
        <v>1103</v>
      </c>
      <c r="D11" s="142" t="s">
        <v>20</v>
      </c>
      <c r="E11" s="312">
        <v>720</v>
      </c>
      <c r="F11" s="590">
        <v>0.69</v>
      </c>
      <c r="G11" s="590">
        <f t="shared" si="0"/>
        <v>496.79999999999995</v>
      </c>
    </row>
    <row r="12" spans="1:7" ht="25.5" customHeight="1" x14ac:dyDescent="0.25">
      <c r="A12" s="143" t="s">
        <v>1197</v>
      </c>
      <c r="B12" s="313">
        <v>30001080</v>
      </c>
      <c r="C12" s="311" t="s">
        <v>1104</v>
      </c>
      <c r="D12" s="142" t="s">
        <v>20</v>
      </c>
      <c r="E12" s="312">
        <v>3600</v>
      </c>
      <c r="F12" s="590">
        <v>2.3199999999999998</v>
      </c>
      <c r="G12" s="590">
        <f t="shared" si="0"/>
        <v>8352</v>
      </c>
    </row>
    <row r="13" spans="1:7" ht="26.25" customHeight="1" x14ac:dyDescent="0.25">
      <c r="A13" s="143" t="s">
        <v>1198</v>
      </c>
      <c r="B13" s="313">
        <v>58001134</v>
      </c>
      <c r="C13" s="311" t="s">
        <v>1073</v>
      </c>
      <c r="D13" s="142" t="s">
        <v>20</v>
      </c>
      <c r="E13" s="312">
        <v>2</v>
      </c>
      <c r="F13" s="590">
        <v>500</v>
      </c>
      <c r="G13" s="590">
        <f t="shared" si="0"/>
        <v>1000</v>
      </c>
    </row>
    <row r="14" spans="1:7" ht="27" customHeight="1" x14ac:dyDescent="0.25">
      <c r="A14" s="143" t="s">
        <v>1199</v>
      </c>
      <c r="B14" s="313">
        <v>51003000</v>
      </c>
      <c r="C14" s="311" t="s">
        <v>1074</v>
      </c>
      <c r="D14" s="142" t="s">
        <v>20</v>
      </c>
      <c r="E14" s="312">
        <v>2</v>
      </c>
      <c r="F14" s="590">
        <v>400</v>
      </c>
      <c r="G14" s="590">
        <f t="shared" si="0"/>
        <v>800</v>
      </c>
    </row>
    <row r="15" spans="1:7" ht="21" customHeight="1" x14ac:dyDescent="0.25">
      <c r="A15" s="143" t="s">
        <v>1200</v>
      </c>
      <c r="B15" s="313">
        <v>30002791</v>
      </c>
      <c r="C15" s="311" t="s">
        <v>1075</v>
      </c>
      <c r="D15" s="142" t="s">
        <v>20</v>
      </c>
      <c r="E15" s="312">
        <v>4</v>
      </c>
      <c r="F15" s="590">
        <v>500</v>
      </c>
      <c r="G15" s="590">
        <f t="shared" si="0"/>
        <v>2000</v>
      </c>
    </row>
    <row r="16" spans="1:7" ht="27" customHeight="1" x14ac:dyDescent="0.25">
      <c r="A16" s="143" t="s">
        <v>1201</v>
      </c>
      <c r="B16" s="313">
        <v>30002791</v>
      </c>
      <c r="C16" s="311" t="s">
        <v>1076</v>
      </c>
      <c r="D16" s="142" t="s">
        <v>20</v>
      </c>
      <c r="E16" s="312">
        <v>2</v>
      </c>
      <c r="F16" s="590">
        <v>500</v>
      </c>
      <c r="G16" s="590">
        <f t="shared" si="0"/>
        <v>1000</v>
      </c>
    </row>
    <row r="17" spans="1:7" ht="51" customHeight="1" x14ac:dyDescent="0.25">
      <c r="A17" s="143" t="s">
        <v>2950</v>
      </c>
      <c r="B17" s="313">
        <v>30002839</v>
      </c>
      <c r="C17" s="311" t="s">
        <v>1105</v>
      </c>
      <c r="D17" s="142" t="s">
        <v>20</v>
      </c>
      <c r="E17" s="312">
        <v>2</v>
      </c>
      <c r="F17" s="590">
        <v>1259.99</v>
      </c>
      <c r="G17" s="590">
        <f t="shared" si="0"/>
        <v>2519.98</v>
      </c>
    </row>
    <row r="18" spans="1:7" ht="30.75" customHeight="1" x14ac:dyDescent="0.25">
      <c r="A18" s="143" t="s">
        <v>2951</v>
      </c>
      <c r="B18" s="313">
        <v>30002788</v>
      </c>
      <c r="C18" s="311" t="s">
        <v>1077</v>
      </c>
      <c r="D18" s="142" t="s">
        <v>20</v>
      </c>
      <c r="E18" s="312">
        <v>2</v>
      </c>
      <c r="F18" s="590">
        <v>1180</v>
      </c>
      <c r="G18" s="590">
        <f t="shared" si="0"/>
        <v>2360</v>
      </c>
    </row>
    <row r="19" spans="1:7" ht="29.25" customHeight="1" x14ac:dyDescent="0.25">
      <c r="A19" s="143" t="s">
        <v>2952</v>
      </c>
      <c r="B19" s="313">
        <v>30001187</v>
      </c>
      <c r="C19" s="311" t="s">
        <v>1078</v>
      </c>
      <c r="D19" s="142" t="s">
        <v>20</v>
      </c>
      <c r="E19" s="312">
        <v>2</v>
      </c>
      <c r="F19" s="590">
        <v>1180</v>
      </c>
      <c r="G19" s="590">
        <f t="shared" si="0"/>
        <v>2360</v>
      </c>
    </row>
    <row r="20" spans="1:7" ht="30" customHeight="1" x14ac:dyDescent="0.25">
      <c r="A20" s="143" t="s">
        <v>2953</v>
      </c>
      <c r="B20" s="313">
        <v>30001510</v>
      </c>
      <c r="C20" s="311" t="s">
        <v>1079</v>
      </c>
      <c r="D20" s="142" t="s">
        <v>20</v>
      </c>
      <c r="E20" s="312">
        <v>5000</v>
      </c>
      <c r="F20" s="590">
        <v>18.489999999999998</v>
      </c>
      <c r="G20" s="590">
        <f t="shared" si="0"/>
        <v>92449.999999999985</v>
      </c>
    </row>
    <row r="21" spans="1:7" ht="27" customHeight="1" x14ac:dyDescent="0.25">
      <c r="A21" s="143" t="s">
        <v>2954</v>
      </c>
      <c r="B21" s="313">
        <v>30001511</v>
      </c>
      <c r="C21" s="311" t="s">
        <v>1080</v>
      </c>
      <c r="D21" s="142" t="s">
        <v>20</v>
      </c>
      <c r="E21" s="312">
        <v>3000</v>
      </c>
      <c r="F21" s="590">
        <v>20.5</v>
      </c>
      <c r="G21" s="590">
        <f t="shared" si="0"/>
        <v>61500</v>
      </c>
    </row>
    <row r="22" spans="1:7" ht="27" customHeight="1" x14ac:dyDescent="0.25">
      <c r="A22" s="143" t="s">
        <v>2955</v>
      </c>
      <c r="B22" s="313">
        <v>30001512</v>
      </c>
      <c r="C22" s="311" t="s">
        <v>1081</v>
      </c>
      <c r="D22" s="142" t="s">
        <v>20</v>
      </c>
      <c r="E22" s="312">
        <v>3000</v>
      </c>
      <c r="F22" s="590">
        <v>20.5</v>
      </c>
      <c r="G22" s="590">
        <f t="shared" si="0"/>
        <v>61500</v>
      </c>
    </row>
    <row r="23" spans="1:7" ht="39" customHeight="1" x14ac:dyDescent="0.25">
      <c r="A23" s="143" t="s">
        <v>2956</v>
      </c>
      <c r="B23" s="313">
        <v>30002772</v>
      </c>
      <c r="C23" s="311" t="s">
        <v>1082</v>
      </c>
      <c r="D23" s="142" t="s">
        <v>20</v>
      </c>
      <c r="E23" s="312">
        <v>16</v>
      </c>
      <c r="F23" s="590">
        <v>0.3</v>
      </c>
      <c r="G23" s="590">
        <f t="shared" si="0"/>
        <v>4.8</v>
      </c>
    </row>
    <row r="24" spans="1:7" ht="39.75" customHeight="1" x14ac:dyDescent="0.25">
      <c r="A24" s="143" t="s">
        <v>2957</v>
      </c>
      <c r="B24" s="313">
        <v>30002771</v>
      </c>
      <c r="C24" s="311" t="s">
        <v>1083</v>
      </c>
      <c r="D24" s="142" t="s">
        <v>20</v>
      </c>
      <c r="E24" s="312">
        <v>17</v>
      </c>
      <c r="F24" s="590">
        <v>0.33</v>
      </c>
      <c r="G24" s="590">
        <f t="shared" si="0"/>
        <v>5.61</v>
      </c>
    </row>
    <row r="25" spans="1:7" ht="42.75" customHeight="1" x14ac:dyDescent="0.25">
      <c r="A25" s="143" t="s">
        <v>2958</v>
      </c>
      <c r="B25" s="313">
        <v>30002770</v>
      </c>
      <c r="C25" s="311" t="s">
        <v>1084</v>
      </c>
      <c r="D25" s="142" t="s">
        <v>20</v>
      </c>
      <c r="E25" s="312">
        <v>18</v>
      </c>
      <c r="F25" s="590">
        <v>0.37</v>
      </c>
      <c r="G25" s="590">
        <f t="shared" si="0"/>
        <v>6.66</v>
      </c>
    </row>
    <row r="26" spans="1:7" ht="41.25" customHeight="1" x14ac:dyDescent="0.25">
      <c r="A26" s="143" t="s">
        <v>2959</v>
      </c>
      <c r="B26" s="313">
        <v>30002769</v>
      </c>
      <c r="C26" s="311" t="s">
        <v>1085</v>
      </c>
      <c r="D26" s="142" t="s">
        <v>20</v>
      </c>
      <c r="E26" s="312">
        <v>3000</v>
      </c>
      <c r="F26" s="590">
        <v>0.37</v>
      </c>
      <c r="G26" s="590">
        <f t="shared" si="0"/>
        <v>1110</v>
      </c>
    </row>
    <row r="27" spans="1:7" ht="29.25" customHeight="1" x14ac:dyDescent="0.25">
      <c r="A27" s="143" t="s">
        <v>2960</v>
      </c>
      <c r="B27" s="313">
        <v>30002520</v>
      </c>
      <c r="C27" s="311" t="s">
        <v>1086</v>
      </c>
      <c r="D27" s="142" t="s">
        <v>90</v>
      </c>
      <c r="E27" s="312">
        <v>20</v>
      </c>
      <c r="F27" s="590">
        <v>16</v>
      </c>
      <c r="G27" s="590">
        <f t="shared" si="0"/>
        <v>320</v>
      </c>
    </row>
    <row r="28" spans="1:7" ht="51.75" customHeight="1" x14ac:dyDescent="0.25">
      <c r="A28" s="143" t="s">
        <v>2961</v>
      </c>
      <c r="B28" s="313">
        <v>30002860</v>
      </c>
      <c r="C28" s="311" t="s">
        <v>2627</v>
      </c>
      <c r="D28" s="142" t="s">
        <v>90</v>
      </c>
      <c r="E28" s="312">
        <v>5</v>
      </c>
      <c r="F28" s="590">
        <v>24.6</v>
      </c>
      <c r="G28" s="590">
        <f t="shared" si="0"/>
        <v>123</v>
      </c>
    </row>
    <row r="29" spans="1:7" ht="57" customHeight="1" x14ac:dyDescent="0.25">
      <c r="A29" s="143" t="s">
        <v>2962</v>
      </c>
      <c r="B29" s="313">
        <v>30002859</v>
      </c>
      <c r="C29" s="311" t="s">
        <v>2628</v>
      </c>
      <c r="D29" s="142" t="s">
        <v>90</v>
      </c>
      <c r="E29" s="312">
        <v>5</v>
      </c>
      <c r="F29" s="590">
        <v>24.6</v>
      </c>
      <c r="G29" s="590">
        <f t="shared" si="0"/>
        <v>123</v>
      </c>
    </row>
    <row r="30" spans="1:7" ht="74.25" customHeight="1" x14ac:dyDescent="0.25">
      <c r="A30" s="143" t="s">
        <v>2963</v>
      </c>
      <c r="B30" s="313">
        <v>30002858</v>
      </c>
      <c r="C30" s="311" t="s">
        <v>2629</v>
      </c>
      <c r="D30" s="142" t="s">
        <v>90</v>
      </c>
      <c r="E30" s="312">
        <v>5</v>
      </c>
      <c r="F30" s="590">
        <v>35</v>
      </c>
      <c r="G30" s="590">
        <f t="shared" si="0"/>
        <v>175</v>
      </c>
    </row>
    <row r="31" spans="1:7" ht="42.75" customHeight="1" x14ac:dyDescent="0.25">
      <c r="A31" s="143" t="s">
        <v>2964</v>
      </c>
      <c r="B31" s="313">
        <v>30002730</v>
      </c>
      <c r="C31" s="311" t="s">
        <v>1087</v>
      </c>
      <c r="D31" s="142" t="s">
        <v>90</v>
      </c>
      <c r="E31" s="312">
        <v>15</v>
      </c>
      <c r="F31" s="590">
        <v>26.49</v>
      </c>
      <c r="G31" s="590">
        <f t="shared" si="0"/>
        <v>397.34999999999997</v>
      </c>
    </row>
    <row r="32" spans="1:7" ht="33" customHeight="1" x14ac:dyDescent="0.25">
      <c r="A32" s="143" t="s">
        <v>2965</v>
      </c>
      <c r="B32" s="313">
        <v>30002731</v>
      </c>
      <c r="C32" s="311" t="s">
        <v>1088</v>
      </c>
      <c r="D32" s="142" t="s">
        <v>90</v>
      </c>
      <c r="E32" s="312">
        <v>10</v>
      </c>
      <c r="F32" s="590">
        <v>26.31</v>
      </c>
      <c r="G32" s="590">
        <f t="shared" si="0"/>
        <v>263.09999999999997</v>
      </c>
    </row>
    <row r="33" spans="1:7" ht="39" customHeight="1" x14ac:dyDescent="0.25">
      <c r="A33" s="143" t="s">
        <v>2966</v>
      </c>
      <c r="B33" s="313">
        <v>30002733</v>
      </c>
      <c r="C33" s="311" t="s">
        <v>1089</v>
      </c>
      <c r="D33" s="142" t="s">
        <v>90</v>
      </c>
      <c r="E33" s="312">
        <v>10</v>
      </c>
      <c r="F33" s="590">
        <v>15.89</v>
      </c>
      <c r="G33" s="590">
        <f t="shared" si="0"/>
        <v>158.9</v>
      </c>
    </row>
    <row r="34" spans="1:7" ht="36.75" customHeight="1" x14ac:dyDescent="0.25">
      <c r="A34" s="143" t="s">
        <v>2967</v>
      </c>
      <c r="B34" s="313">
        <v>30002735</v>
      </c>
      <c r="C34" s="311" t="s">
        <v>1090</v>
      </c>
      <c r="D34" s="142" t="s">
        <v>90</v>
      </c>
      <c r="E34" s="312">
        <v>5</v>
      </c>
      <c r="F34" s="590">
        <v>26.49</v>
      </c>
      <c r="G34" s="590">
        <f t="shared" si="0"/>
        <v>132.44999999999999</v>
      </c>
    </row>
    <row r="35" spans="1:7" ht="33" customHeight="1" x14ac:dyDescent="0.25">
      <c r="A35" s="143" t="s">
        <v>2968</v>
      </c>
      <c r="B35" s="313">
        <v>30002736</v>
      </c>
      <c r="C35" s="311" t="s">
        <v>1091</v>
      </c>
      <c r="D35" s="142" t="s">
        <v>90</v>
      </c>
      <c r="E35" s="312">
        <v>5</v>
      </c>
      <c r="F35" s="590">
        <v>17.989999999999998</v>
      </c>
      <c r="G35" s="590">
        <f t="shared" si="0"/>
        <v>89.949999999999989</v>
      </c>
    </row>
    <row r="36" spans="1:7" ht="23.25" customHeight="1" x14ac:dyDescent="0.25">
      <c r="A36" s="143" t="s">
        <v>2969</v>
      </c>
      <c r="B36" s="313">
        <v>30001482</v>
      </c>
      <c r="C36" s="311" t="s">
        <v>1092</v>
      </c>
      <c r="D36" s="142" t="s">
        <v>20</v>
      </c>
      <c r="E36" s="312">
        <v>10</v>
      </c>
      <c r="F36" s="590">
        <v>10.8</v>
      </c>
      <c r="G36" s="590">
        <f t="shared" si="0"/>
        <v>108</v>
      </c>
    </row>
    <row r="37" spans="1:7" ht="25.5" customHeight="1" x14ac:dyDescent="0.25">
      <c r="A37" s="143" t="s">
        <v>2970</v>
      </c>
      <c r="B37" s="313">
        <v>30002829</v>
      </c>
      <c r="C37" s="311" t="s">
        <v>2630</v>
      </c>
      <c r="D37" s="142" t="s">
        <v>20</v>
      </c>
      <c r="E37" s="312">
        <v>10</v>
      </c>
      <c r="F37" s="590">
        <v>10.8</v>
      </c>
      <c r="G37" s="590">
        <f t="shared" si="0"/>
        <v>108</v>
      </c>
    </row>
    <row r="38" spans="1:7" ht="22.5" customHeight="1" x14ac:dyDescent="0.25">
      <c r="A38" s="143" t="s">
        <v>2971</v>
      </c>
      <c r="B38" s="313">
        <v>30002828</v>
      </c>
      <c r="C38" s="311" t="s">
        <v>1093</v>
      </c>
      <c r="D38" s="142" t="s">
        <v>20</v>
      </c>
      <c r="E38" s="312">
        <v>10</v>
      </c>
      <c r="F38" s="590">
        <v>10.8</v>
      </c>
      <c r="G38" s="590">
        <f t="shared" si="0"/>
        <v>108</v>
      </c>
    </row>
    <row r="39" spans="1:7" ht="69.75" customHeight="1" x14ac:dyDescent="0.25">
      <c r="A39" s="143" t="s">
        <v>2972</v>
      </c>
      <c r="B39" s="313">
        <v>30002187</v>
      </c>
      <c r="C39" s="311" t="s">
        <v>1109</v>
      </c>
      <c r="D39" s="142" t="s">
        <v>20</v>
      </c>
      <c r="E39" s="312">
        <v>20</v>
      </c>
      <c r="F39" s="590">
        <v>0.7</v>
      </c>
      <c r="G39" s="590">
        <f t="shared" si="0"/>
        <v>14</v>
      </c>
    </row>
    <row r="40" spans="1:7" ht="57" customHeight="1" x14ac:dyDescent="0.25">
      <c r="A40" s="143" t="s">
        <v>2973</v>
      </c>
      <c r="B40" s="313">
        <v>30002501</v>
      </c>
      <c r="C40" s="311" t="s">
        <v>1110</v>
      </c>
      <c r="D40" s="142" t="s">
        <v>20</v>
      </c>
      <c r="E40" s="312">
        <v>20</v>
      </c>
      <c r="F40" s="590">
        <v>1.1000000000000001</v>
      </c>
      <c r="G40" s="590">
        <f t="shared" si="0"/>
        <v>22</v>
      </c>
    </row>
    <row r="41" spans="1:7" ht="59.25" customHeight="1" x14ac:dyDescent="0.25">
      <c r="A41" s="143" t="s">
        <v>2974</v>
      </c>
      <c r="B41" s="313">
        <v>30002189</v>
      </c>
      <c r="C41" s="311" t="s">
        <v>1111</v>
      </c>
      <c r="D41" s="142" t="s">
        <v>20</v>
      </c>
      <c r="E41" s="312">
        <v>20</v>
      </c>
      <c r="F41" s="590">
        <v>0.85</v>
      </c>
      <c r="G41" s="590">
        <f t="shared" si="0"/>
        <v>17</v>
      </c>
    </row>
    <row r="42" spans="1:7" ht="60.75" customHeight="1" x14ac:dyDescent="0.25">
      <c r="A42" s="143" t="s">
        <v>2975</v>
      </c>
      <c r="B42" s="313">
        <v>30002191</v>
      </c>
      <c r="C42" s="311" t="s">
        <v>1112</v>
      </c>
      <c r="D42" s="142" t="s">
        <v>20</v>
      </c>
      <c r="E42" s="312">
        <v>20</v>
      </c>
      <c r="F42" s="590">
        <v>0.96</v>
      </c>
      <c r="G42" s="590">
        <f t="shared" si="0"/>
        <v>19.2</v>
      </c>
    </row>
    <row r="43" spans="1:7" ht="64.5" customHeight="1" x14ac:dyDescent="0.25">
      <c r="A43" s="143" t="s">
        <v>2976</v>
      </c>
      <c r="B43" s="313">
        <v>30002194</v>
      </c>
      <c r="C43" s="311" t="s">
        <v>1113</v>
      </c>
      <c r="D43" s="142" t="s">
        <v>20</v>
      </c>
      <c r="E43" s="312">
        <v>20</v>
      </c>
      <c r="F43" s="590">
        <v>1.1399999999999999</v>
      </c>
      <c r="G43" s="590">
        <f t="shared" si="0"/>
        <v>22.799999999999997</v>
      </c>
    </row>
    <row r="44" spans="1:7" ht="60.75" customHeight="1" x14ac:dyDescent="0.25">
      <c r="A44" s="143" t="s">
        <v>2977</v>
      </c>
      <c r="B44" s="313">
        <v>30002504</v>
      </c>
      <c r="C44" s="311" t="s">
        <v>1114</v>
      </c>
      <c r="D44" s="142" t="s">
        <v>20</v>
      </c>
      <c r="E44" s="312">
        <v>20</v>
      </c>
      <c r="F44" s="590">
        <v>1.26</v>
      </c>
      <c r="G44" s="590">
        <f t="shared" si="0"/>
        <v>25.2</v>
      </c>
    </row>
    <row r="45" spans="1:7" ht="67.5" customHeight="1" x14ac:dyDescent="0.25">
      <c r="A45" s="143" t="s">
        <v>2978</v>
      </c>
      <c r="B45" s="313">
        <v>30002505</v>
      </c>
      <c r="C45" s="311" t="s">
        <v>1115</v>
      </c>
      <c r="D45" s="142" t="s">
        <v>20</v>
      </c>
      <c r="E45" s="312">
        <v>20</v>
      </c>
      <c r="F45" s="590">
        <v>1.4</v>
      </c>
      <c r="G45" s="590">
        <f t="shared" si="0"/>
        <v>28</v>
      </c>
    </row>
    <row r="46" spans="1:7" ht="62.25" customHeight="1" x14ac:dyDescent="0.25">
      <c r="A46" s="143" t="s">
        <v>2979</v>
      </c>
      <c r="B46" s="313">
        <v>30002185</v>
      </c>
      <c r="C46" s="311" t="s">
        <v>1116</v>
      </c>
      <c r="D46" s="142" t="s">
        <v>20</v>
      </c>
      <c r="E46" s="312">
        <v>20</v>
      </c>
      <c r="F46" s="590">
        <v>1.62</v>
      </c>
      <c r="G46" s="590">
        <f t="shared" si="0"/>
        <v>32.400000000000006</v>
      </c>
    </row>
    <row r="47" spans="1:7" ht="25.5" customHeight="1" x14ac:dyDescent="0.25">
      <c r="A47" s="143" t="s">
        <v>2980</v>
      </c>
      <c r="B47" s="313">
        <v>30002738</v>
      </c>
      <c r="C47" s="311" t="s">
        <v>1094</v>
      </c>
      <c r="D47" s="142" t="s">
        <v>20</v>
      </c>
      <c r="E47" s="312">
        <v>3000</v>
      </c>
      <c r="F47" s="590">
        <v>0.35</v>
      </c>
      <c r="G47" s="590">
        <f t="shared" si="0"/>
        <v>1050</v>
      </c>
    </row>
    <row r="48" spans="1:7" ht="20.25" customHeight="1" x14ac:dyDescent="0.25">
      <c r="A48" s="143" t="s">
        <v>2981</v>
      </c>
      <c r="B48" s="313">
        <v>30001171</v>
      </c>
      <c r="C48" s="311" t="s">
        <v>1095</v>
      </c>
      <c r="D48" s="142" t="s">
        <v>20</v>
      </c>
      <c r="E48" s="312">
        <v>18000</v>
      </c>
      <c r="F48" s="590">
        <v>0.45</v>
      </c>
      <c r="G48" s="590">
        <f t="shared" si="0"/>
        <v>8100</v>
      </c>
    </row>
    <row r="49" spans="1:7" ht="21.75" customHeight="1" x14ac:dyDescent="0.25">
      <c r="A49" s="143" t="s">
        <v>2982</v>
      </c>
      <c r="B49" s="313">
        <v>30002740</v>
      </c>
      <c r="C49" s="311" t="s">
        <v>1096</v>
      </c>
      <c r="D49" s="142" t="s">
        <v>20</v>
      </c>
      <c r="E49" s="312">
        <v>5000</v>
      </c>
      <c r="F49" s="590">
        <v>0.53</v>
      </c>
      <c r="G49" s="590">
        <f t="shared" si="0"/>
        <v>2650</v>
      </c>
    </row>
    <row r="50" spans="1:7" ht="16.5" customHeight="1" x14ac:dyDescent="0.25">
      <c r="A50" s="143" t="s">
        <v>2983</v>
      </c>
      <c r="B50" s="313">
        <v>30002741</v>
      </c>
      <c r="C50" s="311" t="s">
        <v>1097</v>
      </c>
      <c r="D50" s="142" t="s">
        <v>20</v>
      </c>
      <c r="E50" s="312">
        <v>600</v>
      </c>
      <c r="F50" s="590">
        <v>0.55000000000000004</v>
      </c>
      <c r="G50" s="590">
        <f t="shared" si="0"/>
        <v>330</v>
      </c>
    </row>
    <row r="51" spans="1:7" ht="18" customHeight="1" x14ac:dyDescent="0.25">
      <c r="A51" s="143" t="s">
        <v>2984</v>
      </c>
      <c r="B51" s="313">
        <v>30002737</v>
      </c>
      <c r="C51" s="311" t="s">
        <v>1098</v>
      </c>
      <c r="D51" s="142" t="s">
        <v>20</v>
      </c>
      <c r="E51" s="312">
        <v>1000</v>
      </c>
      <c r="F51" s="590">
        <v>0.54</v>
      </c>
      <c r="G51" s="590">
        <f t="shared" si="0"/>
        <v>540</v>
      </c>
    </row>
    <row r="52" spans="1:7" ht="21" customHeight="1" x14ac:dyDescent="0.25">
      <c r="A52" s="143" t="s">
        <v>2985</v>
      </c>
      <c r="B52" s="313">
        <v>30002830</v>
      </c>
      <c r="C52" s="311" t="s">
        <v>1099</v>
      </c>
      <c r="D52" s="142" t="s">
        <v>20</v>
      </c>
      <c r="E52" s="312">
        <v>50</v>
      </c>
      <c r="F52" s="590">
        <v>0.7</v>
      </c>
      <c r="G52" s="590">
        <f t="shared" si="0"/>
        <v>35</v>
      </c>
    </row>
    <row r="53" spans="1:7" ht="21.75" customHeight="1" x14ac:dyDescent="0.25">
      <c r="A53" s="143" t="s">
        <v>2986</v>
      </c>
      <c r="B53" s="313">
        <v>30002831</v>
      </c>
      <c r="C53" s="311" t="s">
        <v>1100</v>
      </c>
      <c r="D53" s="142" t="s">
        <v>20</v>
      </c>
      <c r="E53" s="312">
        <v>50</v>
      </c>
      <c r="F53" s="590">
        <v>3.5</v>
      </c>
      <c r="G53" s="590">
        <f t="shared" si="0"/>
        <v>175</v>
      </c>
    </row>
    <row r="54" spans="1:7" ht="27" customHeight="1" x14ac:dyDescent="0.25">
      <c r="A54" s="143" t="s">
        <v>2987</v>
      </c>
      <c r="B54" s="313">
        <v>30001510</v>
      </c>
      <c r="C54" s="311" t="s">
        <v>1079</v>
      </c>
      <c r="D54" s="142" t="s">
        <v>20</v>
      </c>
      <c r="E54" s="312">
        <v>50</v>
      </c>
      <c r="F54" s="590">
        <v>18.489999999999998</v>
      </c>
      <c r="G54" s="590">
        <f t="shared" si="0"/>
        <v>924.49999999999989</v>
      </c>
    </row>
    <row r="55" spans="1:7" ht="25.5" customHeight="1" x14ac:dyDescent="0.25">
      <c r="A55" s="143" t="s">
        <v>2988</v>
      </c>
      <c r="B55" s="313">
        <v>30001511</v>
      </c>
      <c r="C55" s="311" t="s">
        <v>1080</v>
      </c>
      <c r="D55" s="142" t="s">
        <v>20</v>
      </c>
      <c r="E55" s="312">
        <v>50</v>
      </c>
      <c r="F55" s="590">
        <v>20.5</v>
      </c>
      <c r="G55" s="590">
        <f t="shared" si="0"/>
        <v>1025</v>
      </c>
    </row>
    <row r="56" spans="1:7" ht="30" customHeight="1" x14ac:dyDescent="0.25">
      <c r="A56" s="143" t="s">
        <v>2989</v>
      </c>
      <c r="B56" s="313">
        <v>30001512</v>
      </c>
      <c r="C56" s="311" t="s">
        <v>1081</v>
      </c>
      <c r="D56" s="142" t="s">
        <v>20</v>
      </c>
      <c r="E56" s="312">
        <v>50</v>
      </c>
      <c r="F56" s="590">
        <v>20.5</v>
      </c>
      <c r="G56" s="590">
        <f t="shared" si="0"/>
        <v>1025</v>
      </c>
    </row>
    <row r="57" spans="1:7" ht="15" x14ac:dyDescent="0.25">
      <c r="A57" s="858" t="s">
        <v>2885</v>
      </c>
      <c r="B57" s="859"/>
      <c r="C57" s="860"/>
      <c r="D57" s="587"/>
      <c r="E57" s="587"/>
      <c r="F57" s="591"/>
      <c r="G57" s="592">
        <f>SUM(G8:G56)</f>
        <v>263436.19999999995</v>
      </c>
    </row>
  </sheetData>
  <mergeCells count="5">
    <mergeCell ref="A6:G6"/>
    <mergeCell ref="A57:C57"/>
    <mergeCell ref="A2:G2"/>
    <mergeCell ref="A3:G3"/>
    <mergeCell ref="A4:G4"/>
  </mergeCells>
  <pageMargins left="0.11811023622047245" right="0.11811023622047245" top="0.39370078740157483" bottom="0.39370078740157483" header="0.31496062992125984" footer="0.31496062992125984"/>
  <pageSetup paperSize="9"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38"/>
  <sheetViews>
    <sheetView topLeftCell="A4" workbookViewId="0">
      <selection activeCell="A38" sqref="A38:E38"/>
    </sheetView>
  </sheetViews>
  <sheetFormatPr defaultRowHeight="15" x14ac:dyDescent="0.25"/>
  <cols>
    <col min="1" max="1" width="5.140625" bestFit="1" customWidth="1"/>
    <col min="2" max="2" width="10.140625" bestFit="1" customWidth="1"/>
    <col min="3" max="3" width="41.140625" style="5" customWidth="1"/>
    <col min="4" max="4" width="5.28515625" bestFit="1" customWidth="1"/>
    <col min="5" max="5" width="9.28515625" bestFit="1" customWidth="1"/>
    <col min="6" max="6" width="6.85546875" style="128" bestFit="1" customWidth="1"/>
    <col min="7" max="7" width="9.28515625" style="128" bestFit="1" customWidth="1"/>
    <col min="8" max="8" width="8" style="128" bestFit="1" customWidth="1"/>
    <col min="9" max="9" width="9.28515625" style="128" bestFit="1" customWidth="1"/>
    <col min="10" max="10" width="6.5703125" style="128" bestFit="1" customWidth="1"/>
    <col min="11" max="11" width="5.7109375" style="128" bestFit="1" customWidth="1"/>
    <col min="12" max="12" width="6.5703125" style="128" bestFit="1" customWidth="1"/>
    <col min="13" max="13" width="5.5703125" style="128" bestFit="1" customWidth="1"/>
    <col min="14" max="14" width="9" style="128" bestFit="1" customWidth="1"/>
    <col min="15" max="15" width="6.7109375" bestFit="1" customWidth="1"/>
    <col min="16" max="16" width="8.140625" style="229" bestFit="1" customWidth="1"/>
    <col min="17" max="17" width="11.7109375" style="229" bestFit="1" customWidth="1"/>
  </cols>
  <sheetData>
    <row r="1" spans="1:18" x14ac:dyDescent="0.25">
      <c r="A1" s="3"/>
      <c r="B1" s="3"/>
    </row>
    <row r="2" spans="1:18" x14ac:dyDescent="0.25">
      <c r="A2" s="204"/>
      <c r="B2" s="204"/>
      <c r="C2" s="204"/>
      <c r="D2" s="204"/>
      <c r="E2" s="204"/>
      <c r="F2" s="204"/>
      <c r="G2" s="204"/>
      <c r="H2" s="204"/>
      <c r="I2" s="204"/>
      <c r="J2" s="204"/>
      <c r="K2" s="204"/>
      <c r="L2" s="204"/>
      <c r="M2" s="204"/>
      <c r="N2" s="204"/>
      <c r="O2" s="204"/>
      <c r="P2" s="230"/>
      <c r="Q2" s="230"/>
      <c r="R2" s="204"/>
    </row>
    <row r="3" spans="1:18" ht="21" x14ac:dyDescent="0.25">
      <c r="A3" s="764" t="s">
        <v>0</v>
      </c>
      <c r="B3" s="764"/>
      <c r="C3" s="764"/>
      <c r="D3" s="764"/>
      <c r="E3" s="764"/>
      <c r="F3" s="764"/>
      <c r="G3" s="764"/>
      <c r="H3" s="764"/>
      <c r="I3" s="764"/>
      <c r="J3" s="764"/>
      <c r="K3" s="764"/>
      <c r="L3" s="764"/>
      <c r="M3" s="764"/>
      <c r="N3" s="764"/>
      <c r="O3" s="764"/>
      <c r="P3" s="764"/>
      <c r="Q3" s="764"/>
      <c r="R3" s="204"/>
    </row>
    <row r="4" spans="1:18" ht="23.25" x14ac:dyDescent="0.25">
      <c r="A4" s="765" t="s">
        <v>1</v>
      </c>
      <c r="B4" s="765"/>
      <c r="C4" s="765"/>
      <c r="D4" s="765"/>
      <c r="E4" s="765"/>
      <c r="F4" s="765"/>
      <c r="G4" s="765"/>
      <c r="H4" s="765"/>
      <c r="I4" s="765"/>
      <c r="J4" s="765"/>
      <c r="K4" s="765"/>
      <c r="L4" s="765"/>
      <c r="M4" s="765"/>
      <c r="N4" s="765"/>
      <c r="O4" s="765"/>
      <c r="P4" s="765"/>
      <c r="Q4" s="765"/>
      <c r="R4" s="204"/>
    </row>
    <row r="5" spans="1:18" ht="19.5" thickBot="1" x14ac:dyDescent="0.3">
      <c r="A5" s="766" t="s">
        <v>2</v>
      </c>
      <c r="B5" s="766"/>
      <c r="C5" s="766"/>
      <c r="D5" s="766"/>
      <c r="E5" s="766"/>
      <c r="F5" s="766"/>
      <c r="G5" s="766"/>
      <c r="H5" s="766"/>
      <c r="I5" s="766"/>
      <c r="J5" s="766"/>
      <c r="K5" s="766"/>
      <c r="L5" s="766"/>
      <c r="M5" s="766"/>
      <c r="N5" s="766"/>
      <c r="O5" s="766"/>
      <c r="P5" s="766"/>
      <c r="Q5" s="766"/>
      <c r="R5" s="204"/>
    </row>
    <row r="6" spans="1:18" ht="24" customHeight="1" x14ac:dyDescent="0.25">
      <c r="A6" s="761" t="s">
        <v>12</v>
      </c>
      <c r="B6" s="762"/>
      <c r="C6" s="762"/>
      <c r="D6" s="762"/>
      <c r="E6" s="762"/>
      <c r="F6" s="762"/>
      <c r="G6" s="762"/>
      <c r="H6" s="762"/>
      <c r="I6" s="762"/>
      <c r="J6" s="762"/>
      <c r="K6" s="762"/>
      <c r="L6" s="762"/>
      <c r="M6" s="762"/>
      <c r="N6" s="762"/>
      <c r="O6" s="762"/>
      <c r="P6" s="762"/>
      <c r="Q6" s="763"/>
      <c r="R6" s="204"/>
    </row>
    <row r="7" spans="1:18" x14ac:dyDescent="0.25">
      <c r="A7" s="199" t="s">
        <v>13</v>
      </c>
      <c r="B7" s="199" t="s">
        <v>14</v>
      </c>
      <c r="C7" s="199" t="s">
        <v>15</v>
      </c>
      <c r="D7" s="199" t="s">
        <v>7</v>
      </c>
      <c r="E7" s="199" t="s">
        <v>2753</v>
      </c>
      <c r="F7" s="199" t="s">
        <v>2857</v>
      </c>
      <c r="G7" s="199" t="s">
        <v>2859</v>
      </c>
      <c r="H7" s="199" t="s">
        <v>2860</v>
      </c>
      <c r="I7" s="199" t="s">
        <v>2766</v>
      </c>
      <c r="J7" s="199" t="s">
        <v>2769</v>
      </c>
      <c r="K7" s="199" t="s">
        <v>2772</v>
      </c>
      <c r="L7" s="199" t="s">
        <v>2858</v>
      </c>
      <c r="M7" s="199" t="s">
        <v>2776</v>
      </c>
      <c r="N7" s="199" t="s">
        <v>2779</v>
      </c>
      <c r="O7" s="199" t="s">
        <v>1462</v>
      </c>
      <c r="P7" s="231" t="s">
        <v>2861</v>
      </c>
      <c r="Q7" s="231" t="s">
        <v>869</v>
      </c>
      <c r="R7" s="204"/>
    </row>
    <row r="8" spans="1:18" ht="165" x14ac:dyDescent="0.25">
      <c r="A8" s="200">
        <v>1</v>
      </c>
      <c r="B8" s="205">
        <v>48001518</v>
      </c>
      <c r="C8" s="206" t="s">
        <v>2791</v>
      </c>
      <c r="D8" s="207" t="s">
        <v>16</v>
      </c>
      <c r="E8" s="208"/>
      <c r="F8" s="208">
        <v>600</v>
      </c>
      <c r="G8" s="208">
        <v>400</v>
      </c>
      <c r="H8" s="208">
        <v>500</v>
      </c>
      <c r="I8" s="208">
        <v>20</v>
      </c>
      <c r="J8" s="82">
        <v>75</v>
      </c>
      <c r="K8" s="208">
        <v>20</v>
      </c>
      <c r="L8" s="82">
        <v>2000</v>
      </c>
      <c r="M8" s="82">
        <v>30</v>
      </c>
      <c r="N8" s="208">
        <v>150</v>
      </c>
      <c r="O8" s="208">
        <f>F8+E8+G8+H8+I8+J8+K8+L8+M8</f>
        <v>3645</v>
      </c>
      <c r="P8" s="524">
        <v>15.8</v>
      </c>
      <c r="Q8" s="524">
        <f>O8*P8</f>
        <v>57591</v>
      </c>
      <c r="R8" s="204"/>
    </row>
    <row r="9" spans="1:18" ht="60" x14ac:dyDescent="0.25">
      <c r="A9" s="200">
        <v>2</v>
      </c>
      <c r="B9" s="205">
        <v>48001059</v>
      </c>
      <c r="C9" s="206" t="s">
        <v>2792</v>
      </c>
      <c r="D9" s="207" t="s">
        <v>20</v>
      </c>
      <c r="E9" s="208"/>
      <c r="F9" s="208">
        <v>500</v>
      </c>
      <c r="G9" s="208"/>
      <c r="H9" s="208"/>
      <c r="I9" s="208">
        <v>20</v>
      </c>
      <c r="J9" s="82">
        <v>125</v>
      </c>
      <c r="K9" s="208">
        <v>30</v>
      </c>
      <c r="L9" s="82">
        <v>2000</v>
      </c>
      <c r="M9" s="82">
        <v>100</v>
      </c>
      <c r="N9" s="208">
        <v>100</v>
      </c>
      <c r="O9" s="208">
        <v>3755</v>
      </c>
      <c r="P9" s="524">
        <v>4.18</v>
      </c>
      <c r="Q9" s="524">
        <f t="shared" ref="Q9:Q37" si="0">O9*P9</f>
        <v>15695.9</v>
      </c>
      <c r="R9" s="204"/>
    </row>
    <row r="10" spans="1:18" ht="90" x14ac:dyDescent="0.25">
      <c r="A10" s="200">
        <v>3</v>
      </c>
      <c r="B10" s="205">
        <v>48001253</v>
      </c>
      <c r="C10" s="206" t="s">
        <v>2793</v>
      </c>
      <c r="D10" s="207" t="s">
        <v>16</v>
      </c>
      <c r="E10" s="208"/>
      <c r="F10" s="208">
        <v>1000</v>
      </c>
      <c r="G10" s="208">
        <v>600</v>
      </c>
      <c r="H10" s="208">
        <v>600</v>
      </c>
      <c r="I10" s="208">
        <v>30</v>
      </c>
      <c r="J10" s="82">
        <v>75</v>
      </c>
      <c r="K10" s="208">
        <v>160</v>
      </c>
      <c r="L10" s="82">
        <v>1500</v>
      </c>
      <c r="M10" s="82">
        <v>20</v>
      </c>
      <c r="N10" s="208">
        <v>400</v>
      </c>
      <c r="O10" s="208">
        <f t="shared" ref="O10:O37" si="1">F10+E10+G10+H10+I10+J10+K10+L10+M10</f>
        <v>3985</v>
      </c>
      <c r="P10" s="524">
        <v>28.49</v>
      </c>
      <c r="Q10" s="524">
        <f t="shared" si="0"/>
        <v>113532.65</v>
      </c>
      <c r="R10" s="204"/>
    </row>
    <row r="11" spans="1:18" ht="236.25" customHeight="1" x14ac:dyDescent="0.25">
      <c r="A11" s="200">
        <v>4</v>
      </c>
      <c r="B11" s="205">
        <v>48001591</v>
      </c>
      <c r="C11" s="206" t="s">
        <v>2794</v>
      </c>
      <c r="D11" s="207" t="s">
        <v>16</v>
      </c>
      <c r="E11" s="208"/>
      <c r="F11" s="208">
        <v>500</v>
      </c>
      <c r="G11" s="208"/>
      <c r="H11" s="208"/>
      <c r="I11" s="208">
        <v>30</v>
      </c>
      <c r="J11" s="82">
        <v>100</v>
      </c>
      <c r="K11" s="208">
        <v>140</v>
      </c>
      <c r="L11" s="82">
        <v>2000</v>
      </c>
      <c r="M11" s="82">
        <v>20</v>
      </c>
      <c r="N11" s="208">
        <v>100</v>
      </c>
      <c r="O11" s="208">
        <f t="shared" si="1"/>
        <v>2790</v>
      </c>
      <c r="P11" s="524">
        <v>20.49</v>
      </c>
      <c r="Q11" s="524">
        <f t="shared" si="0"/>
        <v>57167.1</v>
      </c>
      <c r="R11" s="204"/>
    </row>
    <row r="12" spans="1:18" ht="90" x14ac:dyDescent="0.25">
      <c r="A12" s="200">
        <v>5</v>
      </c>
      <c r="B12" s="205">
        <v>48001879</v>
      </c>
      <c r="C12" s="206" t="s">
        <v>2795</v>
      </c>
      <c r="D12" s="207" t="s">
        <v>16</v>
      </c>
      <c r="E12" s="208"/>
      <c r="F12" s="208">
        <v>1000</v>
      </c>
      <c r="G12" s="208">
        <v>600</v>
      </c>
      <c r="H12" s="208">
        <v>600</v>
      </c>
      <c r="I12" s="208">
        <v>50</v>
      </c>
      <c r="J12" s="82">
        <v>75</v>
      </c>
      <c r="K12" s="208">
        <v>160</v>
      </c>
      <c r="L12" s="82">
        <v>1500</v>
      </c>
      <c r="M12" s="82">
        <v>20</v>
      </c>
      <c r="N12" s="208"/>
      <c r="O12" s="208">
        <f t="shared" si="1"/>
        <v>4005</v>
      </c>
      <c r="P12" s="524">
        <v>19.989999999999998</v>
      </c>
      <c r="Q12" s="524">
        <f t="shared" si="0"/>
        <v>80059.95</v>
      </c>
      <c r="R12" s="204"/>
    </row>
    <row r="13" spans="1:18" ht="285" x14ac:dyDescent="0.25">
      <c r="A13" s="200">
        <v>6</v>
      </c>
      <c r="B13" s="205">
        <v>48001590</v>
      </c>
      <c r="C13" s="206" t="s">
        <v>2796</v>
      </c>
      <c r="D13" s="207" t="s">
        <v>16</v>
      </c>
      <c r="E13" s="208"/>
      <c r="F13" s="208">
        <v>2000</v>
      </c>
      <c r="G13" s="208">
        <v>1000</v>
      </c>
      <c r="H13" s="208">
        <v>1000</v>
      </c>
      <c r="I13" s="208">
        <v>50</v>
      </c>
      <c r="J13" s="82">
        <v>75</v>
      </c>
      <c r="K13" s="208">
        <v>160</v>
      </c>
      <c r="L13" s="82">
        <v>2000</v>
      </c>
      <c r="M13" s="82">
        <v>20</v>
      </c>
      <c r="N13" s="208">
        <v>300</v>
      </c>
      <c r="O13" s="208">
        <f t="shared" si="1"/>
        <v>6305</v>
      </c>
      <c r="P13" s="524">
        <v>16.190000000000001</v>
      </c>
      <c r="Q13" s="524">
        <f t="shared" si="0"/>
        <v>102077.95000000001</v>
      </c>
      <c r="R13" s="204"/>
    </row>
    <row r="14" spans="1:18" ht="75" x14ac:dyDescent="0.25">
      <c r="A14" s="200">
        <v>7</v>
      </c>
      <c r="B14" s="205">
        <v>48001013</v>
      </c>
      <c r="C14" s="206" t="s">
        <v>2797</v>
      </c>
      <c r="D14" s="200" t="s">
        <v>16</v>
      </c>
      <c r="E14" s="208"/>
      <c r="F14" s="208">
        <v>1000</v>
      </c>
      <c r="G14" s="208">
        <v>600</v>
      </c>
      <c r="H14" s="208">
        <v>600</v>
      </c>
      <c r="I14" s="208">
        <v>50</v>
      </c>
      <c r="J14" s="82">
        <v>75</v>
      </c>
      <c r="K14" s="208">
        <v>150</v>
      </c>
      <c r="L14" s="82">
        <v>1000</v>
      </c>
      <c r="M14" s="82">
        <v>20</v>
      </c>
      <c r="N14" s="208">
        <v>1000</v>
      </c>
      <c r="O14" s="208">
        <f t="shared" si="1"/>
        <v>3495</v>
      </c>
      <c r="P14" s="524">
        <v>15.49</v>
      </c>
      <c r="Q14" s="524">
        <f t="shared" si="0"/>
        <v>54137.55</v>
      </c>
      <c r="R14" s="204"/>
    </row>
    <row r="15" spans="1:18" ht="105" x14ac:dyDescent="0.25">
      <c r="A15" s="200">
        <v>8</v>
      </c>
      <c r="B15" s="205">
        <v>48001794</v>
      </c>
      <c r="C15" s="206" t="s">
        <v>2798</v>
      </c>
      <c r="D15" s="200" t="s">
        <v>16</v>
      </c>
      <c r="E15" s="208"/>
      <c r="F15" s="208">
        <v>1000</v>
      </c>
      <c r="G15" s="208">
        <v>600</v>
      </c>
      <c r="H15" s="208">
        <v>600</v>
      </c>
      <c r="I15" s="208"/>
      <c r="J15" s="82">
        <v>75</v>
      </c>
      <c r="K15" s="208">
        <v>160</v>
      </c>
      <c r="L15" s="82">
        <v>1000</v>
      </c>
      <c r="M15" s="82">
        <v>20</v>
      </c>
      <c r="N15" s="208"/>
      <c r="O15" s="208">
        <f t="shared" si="1"/>
        <v>3455</v>
      </c>
      <c r="P15" s="524">
        <v>20.99</v>
      </c>
      <c r="Q15" s="524">
        <f t="shared" si="0"/>
        <v>72520.45</v>
      </c>
      <c r="R15" s="204"/>
    </row>
    <row r="16" spans="1:18" ht="222" customHeight="1" x14ac:dyDescent="0.25">
      <c r="A16" s="200">
        <v>9</v>
      </c>
      <c r="B16" s="205">
        <v>48001007</v>
      </c>
      <c r="C16" s="206" t="s">
        <v>2799</v>
      </c>
      <c r="D16" s="200" t="s">
        <v>16</v>
      </c>
      <c r="E16" s="208"/>
      <c r="F16" s="208">
        <v>500</v>
      </c>
      <c r="G16" s="208">
        <v>500</v>
      </c>
      <c r="H16" s="208">
        <v>500</v>
      </c>
      <c r="I16" s="208"/>
      <c r="J16" s="82">
        <v>100</v>
      </c>
      <c r="K16" s="208">
        <v>90</v>
      </c>
      <c r="L16" s="82">
        <v>1000</v>
      </c>
      <c r="M16" s="82">
        <v>20</v>
      </c>
      <c r="N16" s="208">
        <v>100</v>
      </c>
      <c r="O16" s="208">
        <f t="shared" si="1"/>
        <v>2710</v>
      </c>
      <c r="P16" s="524">
        <v>15.49</v>
      </c>
      <c r="Q16" s="524">
        <f t="shared" si="0"/>
        <v>41977.9</v>
      </c>
      <c r="R16" s="204"/>
    </row>
    <row r="17" spans="1:18" ht="330" x14ac:dyDescent="0.25">
      <c r="A17" s="200">
        <v>10</v>
      </c>
      <c r="B17" s="205">
        <v>48001671</v>
      </c>
      <c r="C17" s="206" t="s">
        <v>2800</v>
      </c>
      <c r="D17" s="200" t="s">
        <v>16</v>
      </c>
      <c r="E17" s="208"/>
      <c r="F17" s="208">
        <v>1500</v>
      </c>
      <c r="G17" s="208">
        <v>800</v>
      </c>
      <c r="H17" s="208">
        <v>800</v>
      </c>
      <c r="I17" s="208"/>
      <c r="J17" s="82">
        <v>75</v>
      </c>
      <c r="K17" s="208">
        <v>90</v>
      </c>
      <c r="L17" s="82">
        <v>1000</v>
      </c>
      <c r="M17" s="82">
        <v>20</v>
      </c>
      <c r="N17" s="208">
        <v>50</v>
      </c>
      <c r="O17" s="208">
        <f t="shared" si="1"/>
        <v>4285</v>
      </c>
      <c r="P17" s="524">
        <v>33.5</v>
      </c>
      <c r="Q17" s="524">
        <f t="shared" si="0"/>
        <v>143547.5</v>
      </c>
      <c r="R17" s="204"/>
    </row>
    <row r="18" spans="1:18" ht="105" x14ac:dyDescent="0.25">
      <c r="A18" s="200">
        <v>11</v>
      </c>
      <c r="B18" s="205">
        <v>48001158</v>
      </c>
      <c r="C18" s="206" t="s">
        <v>2801</v>
      </c>
      <c r="D18" s="200" t="s">
        <v>16</v>
      </c>
      <c r="E18" s="208"/>
      <c r="F18" s="208">
        <v>1000</v>
      </c>
      <c r="G18" s="208">
        <v>700</v>
      </c>
      <c r="H18" s="208">
        <v>700</v>
      </c>
      <c r="I18" s="208">
        <v>100</v>
      </c>
      <c r="J18" s="82">
        <v>75</v>
      </c>
      <c r="K18" s="208">
        <v>140</v>
      </c>
      <c r="L18" s="209">
        <v>3000</v>
      </c>
      <c r="M18" s="209">
        <v>20</v>
      </c>
      <c r="N18" s="208"/>
      <c r="O18" s="208">
        <f t="shared" si="1"/>
        <v>5735</v>
      </c>
      <c r="P18" s="524">
        <v>17.79</v>
      </c>
      <c r="Q18" s="524">
        <f t="shared" si="0"/>
        <v>102025.65</v>
      </c>
      <c r="R18" s="204"/>
    </row>
    <row r="19" spans="1:18" ht="90" x14ac:dyDescent="0.25">
      <c r="A19" s="200">
        <v>12</v>
      </c>
      <c r="B19" s="205">
        <v>48001680</v>
      </c>
      <c r="C19" s="206" t="s">
        <v>2802</v>
      </c>
      <c r="D19" s="200" t="s">
        <v>16</v>
      </c>
      <c r="E19" s="208"/>
      <c r="F19" s="208">
        <v>300</v>
      </c>
      <c r="G19" s="208">
        <v>150</v>
      </c>
      <c r="H19" s="208">
        <v>200</v>
      </c>
      <c r="I19" s="208"/>
      <c r="J19" s="82">
        <v>100</v>
      </c>
      <c r="K19" s="208">
        <v>80</v>
      </c>
      <c r="L19" s="82">
        <v>600</v>
      </c>
      <c r="M19" s="82">
        <v>20</v>
      </c>
      <c r="N19" s="208"/>
      <c r="O19" s="208">
        <f t="shared" si="1"/>
        <v>1450</v>
      </c>
      <c r="P19" s="524">
        <v>9.5</v>
      </c>
      <c r="Q19" s="524">
        <f t="shared" si="0"/>
        <v>13775</v>
      </c>
      <c r="R19" s="204"/>
    </row>
    <row r="20" spans="1:18" ht="30" x14ac:dyDescent="0.25">
      <c r="A20" s="200">
        <v>13</v>
      </c>
      <c r="B20" s="205">
        <v>48001183</v>
      </c>
      <c r="C20" s="206" t="s">
        <v>2803</v>
      </c>
      <c r="D20" s="200" t="s">
        <v>16</v>
      </c>
      <c r="E20" s="208"/>
      <c r="F20" s="208">
        <v>1000</v>
      </c>
      <c r="G20" s="208">
        <v>500</v>
      </c>
      <c r="H20" s="208">
        <v>500</v>
      </c>
      <c r="I20" s="208">
        <v>200</v>
      </c>
      <c r="J20" s="82">
        <v>30</v>
      </c>
      <c r="K20" s="208">
        <v>100</v>
      </c>
      <c r="L20" s="82">
        <v>1500</v>
      </c>
      <c r="M20" s="82">
        <v>30</v>
      </c>
      <c r="N20" s="208">
        <v>20</v>
      </c>
      <c r="O20" s="208">
        <f t="shared" si="1"/>
        <v>3860</v>
      </c>
      <c r="P20" s="524">
        <v>22.49</v>
      </c>
      <c r="Q20" s="524">
        <f t="shared" si="0"/>
        <v>86811.4</v>
      </c>
      <c r="R20" s="204"/>
    </row>
    <row r="21" spans="1:18" ht="220.5" customHeight="1" x14ac:dyDescent="0.25">
      <c r="A21" s="200">
        <v>14</v>
      </c>
      <c r="B21" s="205">
        <v>48001741</v>
      </c>
      <c r="C21" s="206" t="s">
        <v>2804</v>
      </c>
      <c r="D21" s="200" t="s">
        <v>16</v>
      </c>
      <c r="E21" s="208"/>
      <c r="F21" s="208">
        <v>500</v>
      </c>
      <c r="G21" s="208"/>
      <c r="H21" s="208"/>
      <c r="I21" s="208">
        <v>200</v>
      </c>
      <c r="J21" s="82">
        <v>40</v>
      </c>
      <c r="K21" s="208">
        <v>120</v>
      </c>
      <c r="L21" s="82">
        <v>1500</v>
      </c>
      <c r="M21" s="82">
        <v>20</v>
      </c>
      <c r="N21" s="208">
        <v>50</v>
      </c>
      <c r="O21" s="208">
        <f t="shared" si="1"/>
        <v>2380</v>
      </c>
      <c r="P21" s="524">
        <v>9.19</v>
      </c>
      <c r="Q21" s="524">
        <f t="shared" si="0"/>
        <v>21872.199999999997</v>
      </c>
      <c r="R21" s="204"/>
    </row>
    <row r="22" spans="1:18" ht="240" x14ac:dyDescent="0.25">
      <c r="A22" s="200">
        <v>15</v>
      </c>
      <c r="B22" s="205">
        <v>48001182</v>
      </c>
      <c r="C22" s="206" t="s">
        <v>2805</v>
      </c>
      <c r="D22" s="200" t="s">
        <v>16</v>
      </c>
      <c r="E22" s="208"/>
      <c r="F22" s="208">
        <v>1500</v>
      </c>
      <c r="G22" s="208">
        <v>1000</v>
      </c>
      <c r="H22" s="208">
        <v>1000</v>
      </c>
      <c r="I22" s="208"/>
      <c r="J22" s="82">
        <v>30</v>
      </c>
      <c r="K22" s="208">
        <v>120</v>
      </c>
      <c r="L22" s="82">
        <v>3500</v>
      </c>
      <c r="M22" s="82">
        <v>20</v>
      </c>
      <c r="N22" s="208">
        <v>100</v>
      </c>
      <c r="O22" s="208">
        <f t="shared" si="1"/>
        <v>7170</v>
      </c>
      <c r="P22" s="524">
        <v>8.6999999999999993</v>
      </c>
      <c r="Q22" s="524">
        <f t="shared" si="0"/>
        <v>62378.999999999993</v>
      </c>
      <c r="R22" s="204"/>
    </row>
    <row r="23" spans="1:18" ht="240" x14ac:dyDescent="0.25">
      <c r="A23" s="200">
        <v>16</v>
      </c>
      <c r="B23" s="205">
        <v>48001880</v>
      </c>
      <c r="C23" s="206" t="s">
        <v>2806</v>
      </c>
      <c r="D23" s="200" t="s">
        <v>16</v>
      </c>
      <c r="E23" s="208"/>
      <c r="F23" s="208">
        <v>1500</v>
      </c>
      <c r="G23" s="208">
        <v>900</v>
      </c>
      <c r="H23" s="208">
        <v>1000</v>
      </c>
      <c r="I23" s="208"/>
      <c r="J23" s="82">
        <v>30</v>
      </c>
      <c r="K23" s="208">
        <v>90</v>
      </c>
      <c r="L23" s="82">
        <v>1500</v>
      </c>
      <c r="M23" s="82">
        <v>20</v>
      </c>
      <c r="N23" s="208">
        <v>20</v>
      </c>
      <c r="O23" s="208">
        <f t="shared" si="1"/>
        <v>5040</v>
      </c>
      <c r="P23" s="524">
        <v>11.8</v>
      </c>
      <c r="Q23" s="524">
        <f t="shared" si="0"/>
        <v>59472</v>
      </c>
      <c r="R23" s="204"/>
    </row>
    <row r="24" spans="1:18" ht="90" x14ac:dyDescent="0.25">
      <c r="A24" s="200">
        <v>17</v>
      </c>
      <c r="B24" s="205">
        <v>48001163</v>
      </c>
      <c r="C24" s="206" t="s">
        <v>2807</v>
      </c>
      <c r="D24" s="200" t="s">
        <v>20</v>
      </c>
      <c r="E24" s="208"/>
      <c r="F24" s="208">
        <v>500</v>
      </c>
      <c r="G24" s="208">
        <v>500</v>
      </c>
      <c r="H24" s="208">
        <v>500</v>
      </c>
      <c r="I24" s="208"/>
      <c r="J24" s="82">
        <v>75</v>
      </c>
      <c r="K24" s="208"/>
      <c r="L24" s="82">
        <v>6000</v>
      </c>
      <c r="M24" s="82">
        <v>100</v>
      </c>
      <c r="N24" s="208">
        <v>20</v>
      </c>
      <c r="O24" s="208">
        <f t="shared" si="1"/>
        <v>7675</v>
      </c>
      <c r="P24" s="524">
        <v>5.99</v>
      </c>
      <c r="Q24" s="524">
        <f t="shared" si="0"/>
        <v>45973.25</v>
      </c>
      <c r="R24" s="204"/>
    </row>
    <row r="25" spans="1:18" ht="105" x14ac:dyDescent="0.25">
      <c r="A25" s="200">
        <v>18</v>
      </c>
      <c r="B25" s="205">
        <v>48001122</v>
      </c>
      <c r="C25" s="206" t="s">
        <v>2808</v>
      </c>
      <c r="D25" s="200" t="s">
        <v>16</v>
      </c>
      <c r="E25" s="208"/>
      <c r="F25" s="208">
        <v>1000</v>
      </c>
      <c r="G25" s="208">
        <v>900</v>
      </c>
      <c r="H25" s="208">
        <v>1000</v>
      </c>
      <c r="I25" s="208">
        <v>100</v>
      </c>
      <c r="J25" s="82">
        <v>40</v>
      </c>
      <c r="K25" s="208">
        <v>100</v>
      </c>
      <c r="L25" s="82">
        <v>1000</v>
      </c>
      <c r="M25" s="82">
        <v>20</v>
      </c>
      <c r="N25" s="208">
        <v>50</v>
      </c>
      <c r="O25" s="208">
        <f t="shared" si="1"/>
        <v>4160</v>
      </c>
      <c r="P25" s="524">
        <v>16.419</v>
      </c>
      <c r="Q25" s="524">
        <f t="shared" si="0"/>
        <v>68303.040000000008</v>
      </c>
      <c r="R25" s="204"/>
    </row>
    <row r="26" spans="1:18" ht="150" x14ac:dyDescent="0.25">
      <c r="A26" s="200">
        <v>19</v>
      </c>
      <c r="B26" s="205">
        <v>48001798</v>
      </c>
      <c r="C26" s="206" t="s">
        <v>2809</v>
      </c>
      <c r="D26" s="200" t="s">
        <v>16</v>
      </c>
      <c r="E26" s="208"/>
      <c r="F26" s="208"/>
      <c r="G26" s="208"/>
      <c r="H26" s="208"/>
      <c r="I26" s="208">
        <v>100</v>
      </c>
      <c r="J26" s="82">
        <v>40</v>
      </c>
      <c r="K26" s="208">
        <v>80</v>
      </c>
      <c r="L26" s="82">
        <v>1000</v>
      </c>
      <c r="M26" s="82">
        <v>20</v>
      </c>
      <c r="N26" s="208">
        <v>50</v>
      </c>
      <c r="O26" s="208">
        <f t="shared" si="1"/>
        <v>1240</v>
      </c>
      <c r="P26" s="524">
        <v>13.99</v>
      </c>
      <c r="Q26" s="524">
        <f t="shared" si="0"/>
        <v>17347.599999999999</v>
      </c>
      <c r="R26" s="204"/>
    </row>
    <row r="27" spans="1:18" ht="180" x14ac:dyDescent="0.25">
      <c r="A27" s="200">
        <v>20</v>
      </c>
      <c r="B27" s="205">
        <v>48001436</v>
      </c>
      <c r="C27" s="206" t="s">
        <v>2810</v>
      </c>
      <c r="D27" s="200" t="s">
        <v>16</v>
      </c>
      <c r="E27" s="208"/>
      <c r="F27" s="208">
        <v>800</v>
      </c>
      <c r="G27" s="208">
        <v>500</v>
      </c>
      <c r="H27" s="208">
        <v>500</v>
      </c>
      <c r="I27" s="208">
        <v>100</v>
      </c>
      <c r="J27" s="82">
        <v>75</v>
      </c>
      <c r="K27" s="208">
        <v>80</v>
      </c>
      <c r="L27" s="82">
        <v>1000</v>
      </c>
      <c r="M27" s="82">
        <v>20</v>
      </c>
      <c r="N27" s="208">
        <v>50</v>
      </c>
      <c r="O27" s="208">
        <f t="shared" si="1"/>
        <v>3075</v>
      </c>
      <c r="P27" s="524">
        <v>13.29</v>
      </c>
      <c r="Q27" s="524">
        <f t="shared" si="0"/>
        <v>40866.75</v>
      </c>
      <c r="R27" s="204"/>
    </row>
    <row r="28" spans="1:18" ht="330" x14ac:dyDescent="0.25">
      <c r="A28" s="200">
        <v>21</v>
      </c>
      <c r="B28" s="205">
        <v>48001963</v>
      </c>
      <c r="C28" s="206" t="s">
        <v>2811</v>
      </c>
      <c r="D28" s="200" t="s">
        <v>20</v>
      </c>
      <c r="E28" s="208">
        <v>30</v>
      </c>
      <c r="F28" s="208">
        <v>200</v>
      </c>
      <c r="G28" s="208">
        <v>100</v>
      </c>
      <c r="H28" s="208">
        <v>150</v>
      </c>
      <c r="I28" s="208"/>
      <c r="J28" s="82">
        <v>180</v>
      </c>
      <c r="K28" s="208">
        <v>30</v>
      </c>
      <c r="L28" s="82">
        <v>800</v>
      </c>
      <c r="M28" s="82">
        <v>12</v>
      </c>
      <c r="N28" s="208">
        <v>50</v>
      </c>
      <c r="O28" s="208">
        <f t="shared" si="1"/>
        <v>1502</v>
      </c>
      <c r="P28" s="524">
        <v>7.5</v>
      </c>
      <c r="Q28" s="524">
        <f t="shared" si="0"/>
        <v>11265</v>
      </c>
      <c r="R28" s="204"/>
    </row>
    <row r="29" spans="1:18" ht="300" x14ac:dyDescent="0.25">
      <c r="A29" s="200">
        <v>22</v>
      </c>
      <c r="B29" s="205">
        <v>48001031</v>
      </c>
      <c r="C29" s="206" t="s">
        <v>2812</v>
      </c>
      <c r="D29" s="200" t="s">
        <v>20</v>
      </c>
      <c r="E29" s="208"/>
      <c r="F29" s="208">
        <v>500</v>
      </c>
      <c r="G29" s="208">
        <v>400</v>
      </c>
      <c r="H29" s="208">
        <v>300</v>
      </c>
      <c r="I29" s="208"/>
      <c r="J29" s="82">
        <v>375</v>
      </c>
      <c r="K29" s="208">
        <v>20</v>
      </c>
      <c r="L29" s="82">
        <v>2000</v>
      </c>
      <c r="M29" s="82">
        <v>12</v>
      </c>
      <c r="N29" s="208">
        <v>10</v>
      </c>
      <c r="O29" s="208">
        <f t="shared" si="1"/>
        <v>3607</v>
      </c>
      <c r="P29" s="524">
        <v>3.59</v>
      </c>
      <c r="Q29" s="524">
        <f t="shared" si="0"/>
        <v>12949.13</v>
      </c>
      <c r="R29" s="204"/>
    </row>
    <row r="30" spans="1:18" ht="90" x14ac:dyDescent="0.25">
      <c r="A30" s="200">
        <v>23</v>
      </c>
      <c r="B30" s="205">
        <v>48001618</v>
      </c>
      <c r="C30" s="206" t="s">
        <v>2813</v>
      </c>
      <c r="D30" s="200" t="s">
        <v>20</v>
      </c>
      <c r="E30" s="208">
        <v>20</v>
      </c>
      <c r="F30" s="208">
        <v>1000</v>
      </c>
      <c r="G30" s="208">
        <v>500</v>
      </c>
      <c r="H30" s="208">
        <v>500</v>
      </c>
      <c r="I30" s="208"/>
      <c r="J30" s="82">
        <v>187</v>
      </c>
      <c r="K30" s="208">
        <v>10</v>
      </c>
      <c r="L30" s="82">
        <v>2000</v>
      </c>
      <c r="M30" s="82">
        <v>12</v>
      </c>
      <c r="N30" s="208">
        <v>10</v>
      </c>
      <c r="O30" s="208">
        <f t="shared" si="1"/>
        <v>4229</v>
      </c>
      <c r="P30" s="524">
        <v>7.39</v>
      </c>
      <c r="Q30" s="524">
        <f t="shared" si="0"/>
        <v>31252.309999999998</v>
      </c>
      <c r="R30" s="204"/>
    </row>
    <row r="31" spans="1:18" ht="60" x14ac:dyDescent="0.25">
      <c r="A31" s="200">
        <v>24</v>
      </c>
      <c r="B31" s="205">
        <v>48001499</v>
      </c>
      <c r="C31" s="206" t="s">
        <v>2814</v>
      </c>
      <c r="D31" s="200" t="s">
        <v>16</v>
      </c>
      <c r="E31" s="208">
        <v>10</v>
      </c>
      <c r="F31" s="208">
        <v>300</v>
      </c>
      <c r="G31" s="208">
        <v>300</v>
      </c>
      <c r="H31" s="208">
        <v>200</v>
      </c>
      <c r="I31" s="208"/>
      <c r="J31" s="82">
        <v>55</v>
      </c>
      <c r="K31" s="208">
        <v>20</v>
      </c>
      <c r="L31" s="82">
        <v>1500</v>
      </c>
      <c r="M31" s="82">
        <v>30</v>
      </c>
      <c r="N31" s="208"/>
      <c r="O31" s="208">
        <f t="shared" si="1"/>
        <v>2415</v>
      </c>
      <c r="P31" s="524">
        <v>16.989999999999998</v>
      </c>
      <c r="Q31" s="524">
        <f t="shared" si="0"/>
        <v>41030.85</v>
      </c>
      <c r="R31" s="204"/>
    </row>
    <row r="32" spans="1:18" ht="135" x14ac:dyDescent="0.25">
      <c r="A32" s="200">
        <v>25</v>
      </c>
      <c r="B32" s="205">
        <v>48001193</v>
      </c>
      <c r="C32" s="206" t="s">
        <v>2815</v>
      </c>
      <c r="D32" s="200" t="s">
        <v>24</v>
      </c>
      <c r="E32" s="208">
        <v>30</v>
      </c>
      <c r="F32" s="208">
        <v>300</v>
      </c>
      <c r="G32" s="208">
        <v>300</v>
      </c>
      <c r="H32" s="208">
        <v>200</v>
      </c>
      <c r="I32" s="208"/>
      <c r="J32" s="82">
        <v>23</v>
      </c>
      <c r="K32" s="208">
        <v>30</v>
      </c>
      <c r="L32" s="82">
        <v>1500</v>
      </c>
      <c r="M32" s="82">
        <v>30</v>
      </c>
      <c r="N32" s="208">
        <v>50</v>
      </c>
      <c r="O32" s="208">
        <f t="shared" si="1"/>
        <v>2413</v>
      </c>
      <c r="P32" s="524">
        <v>173</v>
      </c>
      <c r="Q32" s="524">
        <f t="shared" si="0"/>
        <v>417449</v>
      </c>
      <c r="R32" s="204"/>
    </row>
    <row r="33" spans="1:18" ht="105" x14ac:dyDescent="0.25">
      <c r="A33" s="200">
        <v>26</v>
      </c>
      <c r="B33" s="205">
        <v>48001830</v>
      </c>
      <c r="C33" s="207" t="s">
        <v>2816</v>
      </c>
      <c r="D33" s="200" t="s">
        <v>16</v>
      </c>
      <c r="E33" s="208">
        <v>10</v>
      </c>
      <c r="F33" s="208">
        <v>800</v>
      </c>
      <c r="G33" s="208">
        <v>600</v>
      </c>
      <c r="H33" s="208">
        <v>500</v>
      </c>
      <c r="I33" s="208"/>
      <c r="J33" s="82">
        <v>74</v>
      </c>
      <c r="K33" s="208">
        <v>10</v>
      </c>
      <c r="L33" s="209">
        <v>1500</v>
      </c>
      <c r="M33" s="209">
        <v>12</v>
      </c>
      <c r="N33" s="208">
        <v>50</v>
      </c>
      <c r="O33" s="208">
        <f t="shared" si="1"/>
        <v>3506</v>
      </c>
      <c r="P33" s="524">
        <v>35</v>
      </c>
      <c r="Q33" s="524">
        <f t="shared" si="0"/>
        <v>122710</v>
      </c>
      <c r="R33" s="204"/>
    </row>
    <row r="34" spans="1:18" ht="45" x14ac:dyDescent="0.25">
      <c r="A34" s="200">
        <v>27</v>
      </c>
      <c r="B34" s="205">
        <v>48001759</v>
      </c>
      <c r="C34" s="207" t="s">
        <v>2817</v>
      </c>
      <c r="D34" s="200" t="s">
        <v>20</v>
      </c>
      <c r="E34" s="208">
        <v>10</v>
      </c>
      <c r="F34" s="208"/>
      <c r="G34" s="208"/>
      <c r="H34" s="208"/>
      <c r="I34" s="208"/>
      <c r="J34" s="82">
        <v>1875</v>
      </c>
      <c r="K34" s="208">
        <v>1200</v>
      </c>
      <c r="L34" s="82">
        <v>20000</v>
      </c>
      <c r="M34" s="82">
        <v>500</v>
      </c>
      <c r="N34" s="208">
        <v>500</v>
      </c>
      <c r="O34" s="208">
        <f t="shared" si="1"/>
        <v>23585</v>
      </c>
      <c r="P34" s="524">
        <v>0.63</v>
      </c>
      <c r="Q34" s="524">
        <f t="shared" si="0"/>
        <v>14858.55</v>
      </c>
      <c r="R34" s="204"/>
    </row>
    <row r="35" spans="1:18" ht="165" x14ac:dyDescent="0.25">
      <c r="A35" s="200">
        <v>28</v>
      </c>
      <c r="B35" s="205">
        <v>48001742</v>
      </c>
      <c r="C35" s="207" t="s">
        <v>2818</v>
      </c>
      <c r="D35" s="200" t="s">
        <v>16</v>
      </c>
      <c r="E35" s="208">
        <v>20</v>
      </c>
      <c r="F35" s="208">
        <v>1000</v>
      </c>
      <c r="G35" s="208">
        <v>600</v>
      </c>
      <c r="H35" s="208">
        <v>500</v>
      </c>
      <c r="I35" s="208"/>
      <c r="J35" s="82">
        <v>36</v>
      </c>
      <c r="K35" s="208">
        <v>20</v>
      </c>
      <c r="L35" s="82">
        <v>1500</v>
      </c>
      <c r="M35" s="82">
        <v>30</v>
      </c>
      <c r="N35" s="208">
        <v>10</v>
      </c>
      <c r="O35" s="208">
        <f t="shared" si="1"/>
        <v>3706</v>
      </c>
      <c r="P35" s="524">
        <v>15.98</v>
      </c>
      <c r="Q35" s="524">
        <f t="shared" si="0"/>
        <v>59221.880000000005</v>
      </c>
      <c r="R35" s="204"/>
    </row>
    <row r="36" spans="1:18" ht="165" x14ac:dyDescent="0.25">
      <c r="A36" s="200">
        <v>29</v>
      </c>
      <c r="B36" s="205">
        <v>48001901</v>
      </c>
      <c r="C36" s="206" t="s">
        <v>2819</v>
      </c>
      <c r="D36" s="200" t="s">
        <v>16</v>
      </c>
      <c r="E36" s="208">
        <v>100</v>
      </c>
      <c r="F36" s="208"/>
      <c r="G36" s="208"/>
      <c r="H36" s="208"/>
      <c r="I36" s="208">
        <v>50</v>
      </c>
      <c r="J36" s="82">
        <v>33</v>
      </c>
      <c r="K36" s="208">
        <v>20</v>
      </c>
      <c r="L36" s="82">
        <v>5000</v>
      </c>
      <c r="M36" s="82">
        <v>50</v>
      </c>
      <c r="N36" s="208">
        <v>50</v>
      </c>
      <c r="O36" s="208">
        <f t="shared" si="1"/>
        <v>5253</v>
      </c>
      <c r="P36" s="524">
        <v>6.9</v>
      </c>
      <c r="Q36" s="524">
        <f t="shared" si="0"/>
        <v>36245.700000000004</v>
      </c>
      <c r="R36" s="204"/>
    </row>
    <row r="37" spans="1:18" ht="180" x14ac:dyDescent="0.25">
      <c r="A37" s="200">
        <v>30</v>
      </c>
      <c r="B37" s="205">
        <v>48001622</v>
      </c>
      <c r="C37" s="206" t="s">
        <v>2820</v>
      </c>
      <c r="D37" s="200" t="s">
        <v>20</v>
      </c>
      <c r="E37" s="208"/>
      <c r="F37" s="208">
        <v>1000</v>
      </c>
      <c r="G37" s="208">
        <v>800</v>
      </c>
      <c r="H37" s="208">
        <v>800</v>
      </c>
      <c r="I37" s="208">
        <v>50</v>
      </c>
      <c r="J37" s="82">
        <v>37</v>
      </c>
      <c r="K37" s="208">
        <v>10</v>
      </c>
      <c r="L37" s="82">
        <v>1000</v>
      </c>
      <c r="M37" s="82">
        <v>30</v>
      </c>
      <c r="N37" s="208">
        <v>50</v>
      </c>
      <c r="O37" s="208">
        <f t="shared" si="1"/>
        <v>3727</v>
      </c>
      <c r="P37" s="524">
        <v>23.2</v>
      </c>
      <c r="Q37" s="524">
        <f t="shared" si="0"/>
        <v>86466.4</v>
      </c>
      <c r="R37" s="204"/>
    </row>
    <row r="38" spans="1:18" x14ac:dyDescent="0.25">
      <c r="A38" s="767" t="s">
        <v>2885</v>
      </c>
      <c r="B38" s="768"/>
      <c r="C38" s="768"/>
      <c r="D38" s="768"/>
      <c r="E38" s="769"/>
      <c r="F38" s="525"/>
      <c r="G38" s="525"/>
      <c r="H38" s="525"/>
      <c r="I38" s="525"/>
      <c r="J38" s="525"/>
      <c r="K38" s="525"/>
      <c r="L38" s="525"/>
      <c r="M38" s="525"/>
      <c r="N38" s="525"/>
      <c r="O38" s="525"/>
      <c r="P38" s="526"/>
      <c r="Q38" s="526">
        <f>SUM(Q8:Q37)</f>
        <v>2090582.66</v>
      </c>
    </row>
  </sheetData>
  <mergeCells count="5">
    <mergeCell ref="A6:Q6"/>
    <mergeCell ref="A3:Q3"/>
    <mergeCell ref="A4:Q4"/>
    <mergeCell ref="A5:Q5"/>
    <mergeCell ref="A38:E38"/>
  </mergeCells>
  <pageMargins left="0.11811023622047245" right="0.11811023622047245" top="0.39370078740157483" bottom="0.39370078740157483" header="0.31496062992125984" footer="0.31496062992125984"/>
  <pageSetup paperSize="9" scale="8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38"/>
  <sheetViews>
    <sheetView topLeftCell="A31" workbookViewId="0">
      <selection activeCell="A38" sqref="A38:G38"/>
    </sheetView>
  </sheetViews>
  <sheetFormatPr defaultRowHeight="15" x14ac:dyDescent="0.25"/>
  <cols>
    <col min="1" max="1" width="8.140625" bestFit="1" customWidth="1"/>
    <col min="2" max="2" width="10.140625" style="166" bestFit="1" customWidth="1"/>
    <col min="3" max="3" width="50" customWidth="1"/>
    <col min="4" max="4" width="6.140625" bestFit="1" customWidth="1"/>
    <col min="5" max="5" width="6.42578125" bestFit="1" customWidth="1"/>
    <col min="6" max="6" width="12" bestFit="1" customWidth="1"/>
    <col min="7" max="7" width="13.85546875" bestFit="1" customWidth="1"/>
  </cols>
  <sheetData>
    <row r="1" spans="1:7" x14ac:dyDescent="0.25">
      <c r="A1" s="101"/>
      <c r="B1" s="170"/>
      <c r="C1" s="101"/>
      <c r="D1" s="101"/>
      <c r="E1" s="101"/>
    </row>
    <row r="2" spans="1:7" ht="18.75" x14ac:dyDescent="0.25">
      <c r="A2" s="853" t="s">
        <v>0</v>
      </c>
      <c r="B2" s="853"/>
      <c r="C2" s="853"/>
      <c r="D2" s="853"/>
      <c r="E2" s="853"/>
      <c r="F2" s="853"/>
      <c r="G2" s="853"/>
    </row>
    <row r="3" spans="1:7" ht="18.75" x14ac:dyDescent="0.25">
      <c r="A3" s="853" t="s">
        <v>1</v>
      </c>
      <c r="B3" s="853"/>
      <c r="C3" s="853"/>
      <c r="D3" s="853"/>
      <c r="E3" s="853"/>
      <c r="F3" s="853"/>
      <c r="G3" s="853"/>
    </row>
    <row r="4" spans="1:7" ht="18.75" x14ac:dyDescent="0.25">
      <c r="A4" s="854" t="s">
        <v>2</v>
      </c>
      <c r="B4" s="854"/>
      <c r="C4" s="854"/>
      <c r="D4" s="854"/>
      <c r="E4" s="854"/>
      <c r="F4" s="854"/>
      <c r="G4" s="854"/>
    </row>
    <row r="5" spans="1:7" ht="15.75" thickBot="1" x14ac:dyDescent="0.3">
      <c r="A5" s="101"/>
      <c r="B5" s="170"/>
      <c r="C5" s="101"/>
      <c r="D5" s="101"/>
      <c r="E5" s="101"/>
    </row>
    <row r="6" spans="1:7" ht="30" customHeight="1" thickBot="1" x14ac:dyDescent="0.3">
      <c r="A6" s="861" t="s">
        <v>2444</v>
      </c>
      <c r="B6" s="862"/>
      <c r="C6" s="862"/>
      <c r="D6" s="862"/>
      <c r="E6" s="862"/>
      <c r="F6" s="862"/>
      <c r="G6" s="863"/>
    </row>
    <row r="7" spans="1:7" x14ac:dyDescent="0.25">
      <c r="A7" s="145" t="s">
        <v>13</v>
      </c>
      <c r="B7" s="145" t="s">
        <v>2613</v>
      </c>
      <c r="C7" s="145" t="s">
        <v>79</v>
      </c>
      <c r="D7" s="145" t="s">
        <v>86</v>
      </c>
      <c r="E7" s="147" t="s">
        <v>1462</v>
      </c>
      <c r="F7" s="430" t="s">
        <v>1070</v>
      </c>
      <c r="G7" s="431" t="s">
        <v>1071</v>
      </c>
    </row>
    <row r="8" spans="1:7" ht="38.25" x14ac:dyDescent="0.25">
      <c r="A8" s="219" t="s">
        <v>1193</v>
      </c>
      <c r="B8" s="220">
        <v>30002803</v>
      </c>
      <c r="C8" s="223" t="s">
        <v>1118</v>
      </c>
      <c r="D8" s="222" t="s">
        <v>20</v>
      </c>
      <c r="E8" s="59">
        <v>30</v>
      </c>
      <c r="F8" s="583">
        <v>110</v>
      </c>
      <c r="G8" s="583">
        <f>F8*E8</f>
        <v>3300</v>
      </c>
    </row>
    <row r="9" spans="1:7" ht="25.5" x14ac:dyDescent="0.25">
      <c r="A9" s="219" t="s">
        <v>1194</v>
      </c>
      <c r="B9" s="220">
        <v>30002804</v>
      </c>
      <c r="C9" s="223" t="s">
        <v>1119</v>
      </c>
      <c r="D9" s="222" t="s">
        <v>20</v>
      </c>
      <c r="E9" s="59">
        <v>30</v>
      </c>
      <c r="F9" s="583">
        <v>110</v>
      </c>
      <c r="G9" s="583">
        <f t="shared" ref="G9:G37" si="0">F9*E9</f>
        <v>3300</v>
      </c>
    </row>
    <row r="10" spans="1:7" ht="76.5" x14ac:dyDescent="0.25">
      <c r="A10" s="219" t="s">
        <v>1195</v>
      </c>
      <c r="B10" s="220">
        <v>30002599</v>
      </c>
      <c r="C10" s="223" t="s">
        <v>1146</v>
      </c>
      <c r="D10" s="222" t="s">
        <v>49</v>
      </c>
      <c r="E10" s="59">
        <v>50</v>
      </c>
      <c r="F10" s="583">
        <v>6</v>
      </c>
      <c r="G10" s="583">
        <f t="shared" si="0"/>
        <v>300</v>
      </c>
    </row>
    <row r="11" spans="1:7" ht="25.5" x14ac:dyDescent="0.25">
      <c r="A11" s="219" t="s">
        <v>1196</v>
      </c>
      <c r="B11" s="220">
        <v>30001266</v>
      </c>
      <c r="C11" s="223" t="s">
        <v>1120</v>
      </c>
      <c r="D11" s="222" t="s">
        <v>20</v>
      </c>
      <c r="E11" s="59">
        <v>50</v>
      </c>
      <c r="F11" s="583">
        <v>6</v>
      </c>
      <c r="G11" s="583">
        <f t="shared" si="0"/>
        <v>300</v>
      </c>
    </row>
    <row r="12" spans="1:7" ht="25.5" x14ac:dyDescent="0.25">
      <c r="A12" s="219" t="s">
        <v>1197</v>
      </c>
      <c r="B12" s="220">
        <v>30001267</v>
      </c>
      <c r="C12" s="223" t="s">
        <v>1121</v>
      </c>
      <c r="D12" s="222" t="s">
        <v>20</v>
      </c>
      <c r="E12" s="59">
        <v>50</v>
      </c>
      <c r="F12" s="583">
        <v>5</v>
      </c>
      <c r="G12" s="583">
        <f t="shared" si="0"/>
        <v>250</v>
      </c>
    </row>
    <row r="13" spans="1:7" ht="25.5" x14ac:dyDescent="0.25">
      <c r="A13" s="219" t="s">
        <v>1198</v>
      </c>
      <c r="B13" s="220">
        <v>30001268</v>
      </c>
      <c r="C13" s="223" t="s">
        <v>1122</v>
      </c>
      <c r="D13" s="222" t="s">
        <v>20</v>
      </c>
      <c r="E13" s="59">
        <v>50</v>
      </c>
      <c r="F13" s="583">
        <v>6</v>
      </c>
      <c r="G13" s="583">
        <f t="shared" si="0"/>
        <v>300</v>
      </c>
    </row>
    <row r="14" spans="1:7" ht="25.5" x14ac:dyDescent="0.25">
      <c r="A14" s="219" t="s">
        <v>1199</v>
      </c>
      <c r="B14" s="220">
        <v>30001269</v>
      </c>
      <c r="C14" s="223" t="s">
        <v>1123</v>
      </c>
      <c r="D14" s="222" t="s">
        <v>20</v>
      </c>
      <c r="E14" s="59">
        <v>50</v>
      </c>
      <c r="F14" s="583">
        <v>6</v>
      </c>
      <c r="G14" s="583">
        <f t="shared" si="0"/>
        <v>300</v>
      </c>
    </row>
    <row r="15" spans="1:7" ht="25.5" x14ac:dyDescent="0.25">
      <c r="A15" s="219" t="s">
        <v>1200</v>
      </c>
      <c r="B15" s="220">
        <v>30001264</v>
      </c>
      <c r="C15" s="223" t="s">
        <v>1124</v>
      </c>
      <c r="D15" s="222" t="s">
        <v>20</v>
      </c>
      <c r="E15" s="59">
        <v>50</v>
      </c>
      <c r="F15" s="583">
        <v>5</v>
      </c>
      <c r="G15" s="583">
        <f t="shared" si="0"/>
        <v>250</v>
      </c>
    </row>
    <row r="16" spans="1:7" ht="25.5" x14ac:dyDescent="0.25">
      <c r="A16" s="219" t="s">
        <v>1201</v>
      </c>
      <c r="B16" s="220">
        <v>30002805</v>
      </c>
      <c r="C16" s="223" t="s">
        <v>1125</v>
      </c>
      <c r="D16" s="222" t="s">
        <v>20</v>
      </c>
      <c r="E16" s="59">
        <v>30</v>
      </c>
      <c r="F16" s="583">
        <v>125</v>
      </c>
      <c r="G16" s="583">
        <f t="shared" si="0"/>
        <v>3750</v>
      </c>
    </row>
    <row r="17" spans="1:7" ht="25.5" x14ac:dyDescent="0.25">
      <c r="A17" s="219" t="s">
        <v>1202</v>
      </c>
      <c r="B17" s="220">
        <v>30002806</v>
      </c>
      <c r="C17" s="223" t="s">
        <v>1126</v>
      </c>
      <c r="D17" s="222" t="s">
        <v>20</v>
      </c>
      <c r="E17" s="59">
        <v>30</v>
      </c>
      <c r="F17" s="583">
        <v>125</v>
      </c>
      <c r="G17" s="583">
        <f t="shared" si="0"/>
        <v>3750</v>
      </c>
    </row>
    <row r="18" spans="1:7" ht="25.5" x14ac:dyDescent="0.25">
      <c r="A18" s="219" t="s">
        <v>1203</v>
      </c>
      <c r="B18" s="220">
        <v>30002800</v>
      </c>
      <c r="C18" s="223" t="s">
        <v>1127</v>
      </c>
      <c r="D18" s="222" t="s">
        <v>20</v>
      </c>
      <c r="E18" s="59">
        <v>50</v>
      </c>
      <c r="F18" s="583">
        <v>18</v>
      </c>
      <c r="G18" s="583">
        <f t="shared" si="0"/>
        <v>900</v>
      </c>
    </row>
    <row r="19" spans="1:7" ht="25.5" x14ac:dyDescent="0.25">
      <c r="A19" s="219" t="s">
        <v>1204</v>
      </c>
      <c r="B19" s="220">
        <v>30002841</v>
      </c>
      <c r="C19" s="223" t="s">
        <v>1128</v>
      </c>
      <c r="D19" s="222" t="s">
        <v>20</v>
      </c>
      <c r="E19" s="59">
        <v>30</v>
      </c>
      <c r="F19" s="583">
        <v>41.66</v>
      </c>
      <c r="G19" s="583">
        <f t="shared" si="0"/>
        <v>1249.8</v>
      </c>
    </row>
    <row r="20" spans="1:7" ht="25.5" x14ac:dyDescent="0.25">
      <c r="A20" s="219" t="s">
        <v>2990</v>
      </c>
      <c r="B20" s="220">
        <v>30002842</v>
      </c>
      <c r="C20" s="223" t="s">
        <v>1129</v>
      </c>
      <c r="D20" s="222" t="s">
        <v>20</v>
      </c>
      <c r="E20" s="59">
        <v>30</v>
      </c>
      <c r="F20" s="583">
        <v>50</v>
      </c>
      <c r="G20" s="583">
        <f t="shared" si="0"/>
        <v>1500</v>
      </c>
    </row>
    <row r="21" spans="1:7" ht="25.5" x14ac:dyDescent="0.25">
      <c r="A21" s="219" t="s">
        <v>2991</v>
      </c>
      <c r="B21" s="220">
        <v>30002840</v>
      </c>
      <c r="C21" s="223" t="s">
        <v>1130</v>
      </c>
      <c r="D21" s="222" t="s">
        <v>20</v>
      </c>
      <c r="E21" s="59">
        <v>50</v>
      </c>
      <c r="F21" s="583">
        <v>64.319999999999993</v>
      </c>
      <c r="G21" s="583">
        <f t="shared" si="0"/>
        <v>3215.9999999999995</v>
      </c>
    </row>
    <row r="22" spans="1:7" ht="127.5" x14ac:dyDescent="0.25">
      <c r="A22" s="219" t="s">
        <v>2992</v>
      </c>
      <c r="B22" s="220">
        <v>30002203</v>
      </c>
      <c r="C22" s="223" t="s">
        <v>1147</v>
      </c>
      <c r="D22" s="59" t="s">
        <v>20</v>
      </c>
      <c r="E22" s="59">
        <v>100</v>
      </c>
      <c r="F22" s="583">
        <v>3.5</v>
      </c>
      <c r="G22" s="583">
        <f t="shared" si="0"/>
        <v>350</v>
      </c>
    </row>
    <row r="23" spans="1:7" ht="25.5" x14ac:dyDescent="0.25">
      <c r="A23" s="219" t="s">
        <v>2993</v>
      </c>
      <c r="B23" s="220">
        <v>30002819</v>
      </c>
      <c r="C23" s="223" t="s">
        <v>1131</v>
      </c>
      <c r="D23" s="59" t="s">
        <v>20</v>
      </c>
      <c r="E23" s="59">
        <v>100</v>
      </c>
      <c r="F23" s="583">
        <v>4</v>
      </c>
      <c r="G23" s="583">
        <f t="shared" si="0"/>
        <v>400</v>
      </c>
    </row>
    <row r="24" spans="1:7" ht="25.5" x14ac:dyDescent="0.25">
      <c r="A24" s="219" t="s">
        <v>1205</v>
      </c>
      <c r="B24" s="220">
        <v>30002820</v>
      </c>
      <c r="C24" s="223" t="s">
        <v>1132</v>
      </c>
      <c r="D24" s="59" t="s">
        <v>20</v>
      </c>
      <c r="E24" s="59">
        <v>100</v>
      </c>
      <c r="F24" s="583">
        <v>4</v>
      </c>
      <c r="G24" s="583">
        <f t="shared" si="0"/>
        <v>400</v>
      </c>
    </row>
    <row r="25" spans="1:7" ht="25.5" x14ac:dyDescent="0.25">
      <c r="A25" s="219" t="s">
        <v>2994</v>
      </c>
      <c r="B25" s="220">
        <v>30002821</v>
      </c>
      <c r="C25" s="223" t="s">
        <v>1133</v>
      </c>
      <c r="D25" s="59" t="s">
        <v>20</v>
      </c>
      <c r="E25" s="59">
        <v>100</v>
      </c>
      <c r="F25" s="583">
        <v>4</v>
      </c>
      <c r="G25" s="583">
        <f t="shared" si="0"/>
        <v>400</v>
      </c>
    </row>
    <row r="26" spans="1:7" ht="25.5" x14ac:dyDescent="0.25">
      <c r="A26" s="219" t="s">
        <v>2995</v>
      </c>
      <c r="B26" s="220">
        <v>30002822</v>
      </c>
      <c r="C26" s="223" t="s">
        <v>1134</v>
      </c>
      <c r="D26" s="59" t="s">
        <v>20</v>
      </c>
      <c r="E26" s="59">
        <v>100</v>
      </c>
      <c r="F26" s="583">
        <v>4</v>
      </c>
      <c r="G26" s="583">
        <f t="shared" si="0"/>
        <v>400</v>
      </c>
    </row>
    <row r="27" spans="1:7" ht="25.5" x14ac:dyDescent="0.25">
      <c r="A27" s="219" t="s">
        <v>2996</v>
      </c>
      <c r="B27" s="220">
        <v>30002823</v>
      </c>
      <c r="C27" s="223" t="s">
        <v>1135</v>
      </c>
      <c r="D27" s="59" t="s">
        <v>20</v>
      </c>
      <c r="E27" s="59">
        <v>100</v>
      </c>
      <c r="F27" s="583">
        <v>4</v>
      </c>
      <c r="G27" s="583">
        <f t="shared" si="0"/>
        <v>400</v>
      </c>
    </row>
    <row r="28" spans="1:7" ht="25.5" x14ac:dyDescent="0.25">
      <c r="A28" s="219" t="s">
        <v>2997</v>
      </c>
      <c r="B28" s="220">
        <v>30002824</v>
      </c>
      <c r="C28" s="223" t="s">
        <v>1136</v>
      </c>
      <c r="D28" s="59" t="s">
        <v>20</v>
      </c>
      <c r="E28" s="59">
        <v>100</v>
      </c>
      <c r="F28" s="583">
        <v>3.5</v>
      </c>
      <c r="G28" s="583">
        <f t="shared" si="0"/>
        <v>350</v>
      </c>
    </row>
    <row r="29" spans="1:7" ht="25.5" x14ac:dyDescent="0.25">
      <c r="A29" s="219" t="s">
        <v>2998</v>
      </c>
      <c r="B29" s="220">
        <v>30002825</v>
      </c>
      <c r="C29" s="223" t="s">
        <v>1137</v>
      </c>
      <c r="D29" s="59" t="s">
        <v>20</v>
      </c>
      <c r="E29" s="59">
        <v>100</v>
      </c>
      <c r="F29" s="583">
        <v>3.4</v>
      </c>
      <c r="G29" s="583">
        <f t="shared" si="0"/>
        <v>340</v>
      </c>
    </row>
    <row r="30" spans="1:7" ht="25.5" x14ac:dyDescent="0.25">
      <c r="A30" s="219" t="s">
        <v>2999</v>
      </c>
      <c r="B30" s="220">
        <v>30002826</v>
      </c>
      <c r="C30" s="223" t="s">
        <v>1138</v>
      </c>
      <c r="D30" s="59" t="s">
        <v>20</v>
      </c>
      <c r="E30" s="59">
        <v>100</v>
      </c>
      <c r="F30" s="583">
        <v>3.4</v>
      </c>
      <c r="G30" s="583">
        <f t="shared" si="0"/>
        <v>340</v>
      </c>
    </row>
    <row r="31" spans="1:7" ht="25.5" x14ac:dyDescent="0.25">
      <c r="A31" s="219" t="s">
        <v>3000</v>
      </c>
      <c r="B31" s="220">
        <v>30001578</v>
      </c>
      <c r="C31" s="223" t="s">
        <v>1139</v>
      </c>
      <c r="D31" s="59" t="s">
        <v>20</v>
      </c>
      <c r="E31" s="59">
        <v>100</v>
      </c>
      <c r="F31" s="583">
        <v>3.4</v>
      </c>
      <c r="G31" s="583">
        <f t="shared" si="0"/>
        <v>340</v>
      </c>
    </row>
    <row r="32" spans="1:7" ht="25.5" x14ac:dyDescent="0.25">
      <c r="A32" s="219" t="s">
        <v>3001</v>
      </c>
      <c r="B32" s="220">
        <v>30001580</v>
      </c>
      <c r="C32" s="223" t="s">
        <v>1140</v>
      </c>
      <c r="D32" s="59" t="s">
        <v>20</v>
      </c>
      <c r="E32" s="59">
        <v>100</v>
      </c>
      <c r="F32" s="583">
        <v>3.3</v>
      </c>
      <c r="G32" s="583">
        <f t="shared" si="0"/>
        <v>330</v>
      </c>
    </row>
    <row r="33" spans="1:7" ht="25.5" x14ac:dyDescent="0.25">
      <c r="A33" s="219" t="s">
        <v>3002</v>
      </c>
      <c r="B33" s="220">
        <v>30001581</v>
      </c>
      <c r="C33" s="223" t="s">
        <v>1141</v>
      </c>
      <c r="D33" s="59" t="s">
        <v>20</v>
      </c>
      <c r="E33" s="59">
        <v>100</v>
      </c>
      <c r="F33" s="583">
        <v>3.3</v>
      </c>
      <c r="G33" s="583">
        <f t="shared" si="0"/>
        <v>330</v>
      </c>
    </row>
    <row r="34" spans="1:7" ht="25.5" x14ac:dyDescent="0.25">
      <c r="A34" s="219" t="s">
        <v>3003</v>
      </c>
      <c r="B34" s="220">
        <v>30001579</v>
      </c>
      <c r="C34" s="223" t="s">
        <v>1142</v>
      </c>
      <c r="D34" s="59" t="s">
        <v>20</v>
      </c>
      <c r="E34" s="59">
        <v>100</v>
      </c>
      <c r="F34" s="583">
        <v>3.3</v>
      </c>
      <c r="G34" s="583">
        <f t="shared" si="0"/>
        <v>330</v>
      </c>
    </row>
    <row r="35" spans="1:7" ht="25.5" x14ac:dyDescent="0.25">
      <c r="A35" s="219" t="s">
        <v>3004</v>
      </c>
      <c r="B35" s="220">
        <v>30001582</v>
      </c>
      <c r="C35" s="223" t="s">
        <v>1143</v>
      </c>
      <c r="D35" s="59" t="s">
        <v>20</v>
      </c>
      <c r="E35" s="59">
        <v>100</v>
      </c>
      <c r="F35" s="583">
        <v>3.3</v>
      </c>
      <c r="G35" s="583">
        <f t="shared" si="0"/>
        <v>330</v>
      </c>
    </row>
    <row r="36" spans="1:7" ht="25.5" x14ac:dyDescent="0.25">
      <c r="A36" s="219" t="s">
        <v>3005</v>
      </c>
      <c r="B36" s="220">
        <v>30002817</v>
      </c>
      <c r="C36" s="223" t="s">
        <v>1144</v>
      </c>
      <c r="D36" s="59" t="s">
        <v>20</v>
      </c>
      <c r="E36" s="59">
        <v>100</v>
      </c>
      <c r="F36" s="583">
        <v>3.3</v>
      </c>
      <c r="G36" s="583">
        <f t="shared" si="0"/>
        <v>330</v>
      </c>
    </row>
    <row r="37" spans="1:7" ht="25.5" x14ac:dyDescent="0.25">
      <c r="A37" s="219" t="s">
        <v>3006</v>
      </c>
      <c r="B37" s="220">
        <v>30002818</v>
      </c>
      <c r="C37" s="223" t="s">
        <v>1145</v>
      </c>
      <c r="D37" s="59" t="s">
        <v>20</v>
      </c>
      <c r="E37" s="59">
        <v>100</v>
      </c>
      <c r="F37" s="583">
        <v>3.3</v>
      </c>
      <c r="G37" s="583">
        <f t="shared" si="0"/>
        <v>330</v>
      </c>
    </row>
    <row r="38" spans="1:7" x14ac:dyDescent="0.25">
      <c r="A38" s="858" t="s">
        <v>2885</v>
      </c>
      <c r="B38" s="859"/>
      <c r="C38" s="860"/>
      <c r="D38" s="587"/>
      <c r="E38" s="587"/>
      <c r="F38" s="588"/>
      <c r="G38" s="588">
        <f>SUM(G8:G37)</f>
        <v>28365.8</v>
      </c>
    </row>
  </sheetData>
  <mergeCells count="5">
    <mergeCell ref="A38:C38"/>
    <mergeCell ref="A6:G6"/>
    <mergeCell ref="A2:G2"/>
    <mergeCell ref="A3:G3"/>
    <mergeCell ref="A4:G4"/>
  </mergeCells>
  <pageMargins left="0.31496062992125984" right="0.31496062992125984" top="0.39370078740157483" bottom="0.39370078740157483" header="0.31496062992125984" footer="0.31496062992125984"/>
  <pageSetup paperSize="9" scale="9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3"/>
  <sheetViews>
    <sheetView workbookViewId="0">
      <selection activeCell="L11" sqref="L11"/>
    </sheetView>
  </sheetViews>
  <sheetFormatPr defaultRowHeight="15" x14ac:dyDescent="0.25"/>
  <cols>
    <col min="1" max="1" width="4.5703125" bestFit="1" customWidth="1"/>
    <col min="2" max="2" width="13.7109375" customWidth="1"/>
    <col min="3" max="3" width="54.5703125" customWidth="1"/>
    <col min="4" max="4" width="6.140625" bestFit="1" customWidth="1"/>
    <col min="5" max="5" width="6.42578125" bestFit="1" customWidth="1"/>
    <col min="6" max="6" width="10.85546875" bestFit="1" customWidth="1"/>
    <col min="7" max="7" width="11" bestFit="1" customWidth="1"/>
  </cols>
  <sheetData>
    <row r="1" spans="1:7" x14ac:dyDescent="0.25">
      <c r="A1" s="105"/>
      <c r="B1" s="105"/>
      <c r="C1" s="105"/>
      <c r="D1" s="105"/>
      <c r="E1" s="105"/>
    </row>
    <row r="2" spans="1:7" ht="18.75" x14ac:dyDescent="0.25">
      <c r="A2" s="853" t="s">
        <v>0</v>
      </c>
      <c r="B2" s="853"/>
      <c r="C2" s="853"/>
      <c r="D2" s="853"/>
      <c r="E2" s="853"/>
      <c r="F2" s="853"/>
      <c r="G2" s="853"/>
    </row>
    <row r="3" spans="1:7" ht="18.75" x14ac:dyDescent="0.25">
      <c r="A3" s="853" t="s">
        <v>1</v>
      </c>
      <c r="B3" s="853"/>
      <c r="C3" s="853"/>
      <c r="D3" s="853"/>
      <c r="E3" s="853"/>
      <c r="F3" s="853"/>
      <c r="G3" s="853"/>
    </row>
    <row r="4" spans="1:7" ht="19.5" thickBot="1" x14ac:dyDescent="0.3">
      <c r="A4" s="854" t="s">
        <v>2</v>
      </c>
      <c r="B4" s="854"/>
      <c r="C4" s="854"/>
      <c r="D4" s="854"/>
      <c r="E4" s="854"/>
      <c r="F4" s="854"/>
      <c r="G4" s="854"/>
    </row>
    <row r="5" spans="1:7" ht="23.25" thickBot="1" x14ac:dyDescent="0.5">
      <c r="A5" s="855" t="s">
        <v>1180</v>
      </c>
      <c r="B5" s="856"/>
      <c r="C5" s="856"/>
      <c r="D5" s="856"/>
      <c r="E5" s="856"/>
      <c r="F5" s="856"/>
      <c r="G5" s="857"/>
    </row>
    <row r="6" spans="1:7" x14ac:dyDescent="0.25">
      <c r="A6" s="145" t="s">
        <v>390</v>
      </c>
      <c r="B6" s="316" t="s">
        <v>4</v>
      </c>
      <c r="C6" s="316" t="s">
        <v>1003</v>
      </c>
      <c r="D6" s="316" t="s">
        <v>20</v>
      </c>
      <c r="E6" s="316" t="s">
        <v>1462</v>
      </c>
      <c r="F6" s="294" t="s">
        <v>1070</v>
      </c>
      <c r="G6" s="314" t="s">
        <v>1071</v>
      </c>
    </row>
    <row r="7" spans="1:7" ht="25.5" x14ac:dyDescent="0.25">
      <c r="A7" s="223">
        <v>1</v>
      </c>
      <c r="B7" s="96">
        <v>30001437</v>
      </c>
      <c r="C7" s="223" t="s">
        <v>1156</v>
      </c>
      <c r="D7" s="222" t="s">
        <v>32</v>
      </c>
      <c r="E7" s="222">
        <v>300</v>
      </c>
      <c r="F7" s="583">
        <v>6.16</v>
      </c>
      <c r="G7" s="583">
        <f>E7*F7</f>
        <v>1848</v>
      </c>
    </row>
    <row r="8" spans="1:7" ht="25.5" x14ac:dyDescent="0.25">
      <c r="A8" s="223">
        <v>2</v>
      </c>
      <c r="B8" s="96">
        <v>30001440</v>
      </c>
      <c r="C8" s="223" t="s">
        <v>1157</v>
      </c>
      <c r="D8" s="222" t="s">
        <v>32</v>
      </c>
      <c r="E8" s="222">
        <v>300</v>
      </c>
      <c r="F8" s="583">
        <v>9.99</v>
      </c>
      <c r="G8" s="583">
        <f t="shared" ref="G8:G42" si="0">E8*F8</f>
        <v>2997</v>
      </c>
    </row>
    <row r="9" spans="1:7" x14ac:dyDescent="0.25">
      <c r="A9" s="223">
        <v>3</v>
      </c>
      <c r="B9" s="96">
        <v>30001439</v>
      </c>
      <c r="C9" s="223" t="s">
        <v>1148</v>
      </c>
      <c r="D9" s="222" t="s">
        <v>32</v>
      </c>
      <c r="E9" s="222">
        <v>300</v>
      </c>
      <c r="F9" s="583">
        <v>14.4</v>
      </c>
      <c r="G9" s="583">
        <f t="shared" si="0"/>
        <v>4320</v>
      </c>
    </row>
    <row r="10" spans="1:7" ht="25.5" x14ac:dyDescent="0.25">
      <c r="A10" s="223">
        <v>4</v>
      </c>
      <c r="B10" s="96">
        <v>30001438</v>
      </c>
      <c r="C10" s="223" t="s">
        <v>1158</v>
      </c>
      <c r="D10" s="222" t="s">
        <v>32</v>
      </c>
      <c r="E10" s="222">
        <v>300</v>
      </c>
      <c r="F10" s="583">
        <v>9</v>
      </c>
      <c r="G10" s="583">
        <f t="shared" si="0"/>
        <v>2700</v>
      </c>
    </row>
    <row r="11" spans="1:7" ht="38.25" x14ac:dyDescent="0.25">
      <c r="A11" s="223">
        <v>5</v>
      </c>
      <c r="B11" s="96">
        <v>50001289</v>
      </c>
      <c r="C11" s="223" t="s">
        <v>1159</v>
      </c>
      <c r="D11" s="222" t="s">
        <v>49</v>
      </c>
      <c r="E11" s="222">
        <v>300</v>
      </c>
      <c r="F11" s="583">
        <v>11.99</v>
      </c>
      <c r="G11" s="583">
        <f t="shared" si="0"/>
        <v>3597</v>
      </c>
    </row>
    <row r="12" spans="1:7" ht="38.25" x14ac:dyDescent="0.25">
      <c r="A12" s="223">
        <v>6</v>
      </c>
      <c r="B12" s="96">
        <v>50003602</v>
      </c>
      <c r="C12" s="223" t="s">
        <v>1160</v>
      </c>
      <c r="D12" s="222" t="s">
        <v>6</v>
      </c>
      <c r="E12" s="222">
        <v>40000</v>
      </c>
      <c r="F12" s="583">
        <v>0.28999999999999998</v>
      </c>
      <c r="G12" s="583">
        <f t="shared" si="0"/>
        <v>11600</v>
      </c>
    </row>
    <row r="13" spans="1:7" ht="38.25" x14ac:dyDescent="0.25">
      <c r="A13" s="223">
        <v>7</v>
      </c>
      <c r="B13" s="96">
        <v>50003600</v>
      </c>
      <c r="C13" s="223" t="s">
        <v>1161</v>
      </c>
      <c r="D13" s="222" t="s">
        <v>6</v>
      </c>
      <c r="E13" s="222">
        <v>50000</v>
      </c>
      <c r="F13" s="583">
        <v>0.35</v>
      </c>
      <c r="G13" s="583">
        <f t="shared" si="0"/>
        <v>17500</v>
      </c>
    </row>
    <row r="14" spans="1:7" ht="38.25" x14ac:dyDescent="0.25">
      <c r="A14" s="223">
        <v>8</v>
      </c>
      <c r="B14" s="96">
        <v>50003603</v>
      </c>
      <c r="C14" s="223" t="s">
        <v>1162</v>
      </c>
      <c r="D14" s="222" t="s">
        <v>6</v>
      </c>
      <c r="E14" s="222">
        <v>50000</v>
      </c>
      <c r="F14" s="583">
        <v>0.51</v>
      </c>
      <c r="G14" s="583">
        <f t="shared" si="0"/>
        <v>25500</v>
      </c>
    </row>
    <row r="15" spans="1:7" ht="38.25" x14ac:dyDescent="0.25">
      <c r="A15" s="223">
        <v>9</v>
      </c>
      <c r="B15" s="96">
        <v>50003601</v>
      </c>
      <c r="C15" s="223" t="s">
        <v>1163</v>
      </c>
      <c r="D15" s="222" t="s">
        <v>6</v>
      </c>
      <c r="E15" s="222">
        <v>40000</v>
      </c>
      <c r="F15" s="583">
        <v>0.21</v>
      </c>
      <c r="G15" s="583">
        <f t="shared" si="0"/>
        <v>8400</v>
      </c>
    </row>
    <row r="16" spans="1:7" ht="25.5" x14ac:dyDescent="0.25">
      <c r="A16" s="223">
        <v>10</v>
      </c>
      <c r="B16" s="96">
        <v>50003593</v>
      </c>
      <c r="C16" s="223" t="s">
        <v>1149</v>
      </c>
      <c r="D16" s="222" t="s">
        <v>20</v>
      </c>
      <c r="E16" s="222">
        <v>3000</v>
      </c>
      <c r="F16" s="583">
        <v>1.1299999999999999</v>
      </c>
      <c r="G16" s="583">
        <f t="shared" si="0"/>
        <v>3389.9999999999995</v>
      </c>
    </row>
    <row r="17" spans="1:7" ht="25.5" x14ac:dyDescent="0.25">
      <c r="A17" s="223">
        <v>11</v>
      </c>
      <c r="B17" s="96">
        <v>50003594</v>
      </c>
      <c r="C17" s="223" t="s">
        <v>1150</v>
      </c>
      <c r="D17" s="222" t="s">
        <v>20</v>
      </c>
      <c r="E17" s="222">
        <v>3000</v>
      </c>
      <c r="F17" s="583">
        <v>1.63</v>
      </c>
      <c r="G17" s="583">
        <f t="shared" si="0"/>
        <v>4890</v>
      </c>
    </row>
    <row r="18" spans="1:7" ht="25.5" x14ac:dyDescent="0.25">
      <c r="A18" s="223">
        <v>12</v>
      </c>
      <c r="B18" s="96">
        <v>50003595</v>
      </c>
      <c r="C18" s="223" t="s">
        <v>1151</v>
      </c>
      <c r="D18" s="222" t="s">
        <v>20</v>
      </c>
      <c r="E18" s="222">
        <v>3000</v>
      </c>
      <c r="F18" s="583">
        <v>1.93</v>
      </c>
      <c r="G18" s="583">
        <f t="shared" si="0"/>
        <v>5790</v>
      </c>
    </row>
    <row r="19" spans="1:7" ht="127.5" x14ac:dyDescent="0.25">
      <c r="A19" s="223">
        <v>13</v>
      </c>
      <c r="B19" s="96">
        <v>30002811</v>
      </c>
      <c r="C19" s="223" t="s">
        <v>1164</v>
      </c>
      <c r="D19" s="222" t="s">
        <v>20</v>
      </c>
      <c r="E19" s="222">
        <v>10</v>
      </c>
      <c r="F19" s="583">
        <v>40</v>
      </c>
      <c r="G19" s="583">
        <f t="shared" si="0"/>
        <v>400</v>
      </c>
    </row>
    <row r="20" spans="1:7" ht="114.75" x14ac:dyDescent="0.25">
      <c r="A20" s="223">
        <v>314</v>
      </c>
      <c r="B20" s="96">
        <v>30002827</v>
      </c>
      <c r="C20" s="223" t="s">
        <v>1165</v>
      </c>
      <c r="D20" s="222" t="s">
        <v>20</v>
      </c>
      <c r="E20" s="222">
        <v>650</v>
      </c>
      <c r="F20" s="583">
        <v>18.46</v>
      </c>
      <c r="G20" s="583">
        <f t="shared" si="0"/>
        <v>11999</v>
      </c>
    </row>
    <row r="21" spans="1:7" ht="63.75" x14ac:dyDescent="0.25">
      <c r="A21" s="223">
        <v>15</v>
      </c>
      <c r="B21" s="96">
        <v>30002702</v>
      </c>
      <c r="C21" s="223" t="s">
        <v>1166</v>
      </c>
      <c r="D21" s="222" t="s">
        <v>32</v>
      </c>
      <c r="E21" s="222">
        <v>18000</v>
      </c>
      <c r="F21" s="583">
        <v>6.66</v>
      </c>
      <c r="G21" s="583">
        <f t="shared" si="0"/>
        <v>119880</v>
      </c>
    </row>
    <row r="22" spans="1:7" x14ac:dyDescent="0.25">
      <c r="A22" s="223">
        <v>16</v>
      </c>
      <c r="B22" s="96">
        <v>30001910</v>
      </c>
      <c r="C22" s="223" t="s">
        <v>1152</v>
      </c>
      <c r="D22" s="222" t="s">
        <v>20</v>
      </c>
      <c r="E22" s="222">
        <v>50</v>
      </c>
      <c r="F22" s="583">
        <v>12</v>
      </c>
      <c r="G22" s="583">
        <f t="shared" si="0"/>
        <v>600</v>
      </c>
    </row>
    <row r="23" spans="1:7" ht="25.5" x14ac:dyDescent="0.25">
      <c r="A23" s="223">
        <v>17</v>
      </c>
      <c r="B23" s="96">
        <v>30002702</v>
      </c>
      <c r="C23" s="186" t="s">
        <v>1153</v>
      </c>
      <c r="D23" s="222" t="s">
        <v>20</v>
      </c>
      <c r="E23" s="222">
        <v>50</v>
      </c>
      <c r="F23" s="583">
        <v>40</v>
      </c>
      <c r="G23" s="583">
        <f t="shared" si="0"/>
        <v>2000</v>
      </c>
    </row>
    <row r="24" spans="1:7" ht="76.5" x14ac:dyDescent="0.25">
      <c r="A24" s="223">
        <v>18</v>
      </c>
      <c r="B24" s="96">
        <v>30002080</v>
      </c>
      <c r="C24" s="223" t="s">
        <v>1167</v>
      </c>
      <c r="D24" s="222" t="s">
        <v>20</v>
      </c>
      <c r="E24" s="222">
        <v>2300</v>
      </c>
      <c r="F24" s="583">
        <v>2.17</v>
      </c>
      <c r="G24" s="583">
        <f t="shared" si="0"/>
        <v>4991</v>
      </c>
    </row>
    <row r="25" spans="1:7" ht="51" x14ac:dyDescent="0.25">
      <c r="A25" s="223">
        <v>19</v>
      </c>
      <c r="B25" s="96">
        <v>30001420</v>
      </c>
      <c r="C25" s="223" t="s">
        <v>1168</v>
      </c>
      <c r="D25" s="222" t="s">
        <v>20</v>
      </c>
      <c r="E25" s="222">
        <v>1500</v>
      </c>
      <c r="F25" s="583">
        <v>5.92</v>
      </c>
      <c r="G25" s="583">
        <f t="shared" si="0"/>
        <v>8880</v>
      </c>
    </row>
    <row r="26" spans="1:7" ht="127.5" x14ac:dyDescent="0.25">
      <c r="A26" s="223">
        <v>20</v>
      </c>
      <c r="B26" s="96">
        <v>30002834</v>
      </c>
      <c r="C26" s="223" t="s">
        <v>1169</v>
      </c>
      <c r="D26" s="222" t="s">
        <v>49</v>
      </c>
      <c r="E26" s="222">
        <v>1700</v>
      </c>
      <c r="F26" s="583">
        <v>4.1100000000000003</v>
      </c>
      <c r="G26" s="583">
        <f t="shared" si="0"/>
        <v>6987.0000000000009</v>
      </c>
    </row>
    <row r="27" spans="1:7" ht="51" x14ac:dyDescent="0.25">
      <c r="A27" s="223">
        <v>21</v>
      </c>
      <c r="B27" s="96">
        <v>30001147</v>
      </c>
      <c r="C27" s="223" t="s">
        <v>1170</v>
      </c>
      <c r="D27" s="222" t="s">
        <v>20</v>
      </c>
      <c r="E27" s="222">
        <v>120</v>
      </c>
      <c r="F27" s="583">
        <v>5</v>
      </c>
      <c r="G27" s="583">
        <f t="shared" si="0"/>
        <v>600</v>
      </c>
    </row>
    <row r="28" spans="1:7" ht="102" x14ac:dyDescent="0.25">
      <c r="A28" s="223">
        <v>22</v>
      </c>
      <c r="B28" s="96">
        <v>30002855</v>
      </c>
      <c r="C28" s="223" t="s">
        <v>1171</v>
      </c>
      <c r="D28" s="222" t="s">
        <v>20</v>
      </c>
      <c r="E28" s="222">
        <v>1300</v>
      </c>
      <c r="F28" s="583">
        <v>15.38</v>
      </c>
      <c r="G28" s="583">
        <f t="shared" si="0"/>
        <v>19994</v>
      </c>
    </row>
    <row r="29" spans="1:7" ht="25.5" x14ac:dyDescent="0.25">
      <c r="A29" s="223">
        <v>23</v>
      </c>
      <c r="B29" s="96">
        <v>30001302</v>
      </c>
      <c r="C29" s="223" t="s">
        <v>1172</v>
      </c>
      <c r="D29" s="222" t="s">
        <v>49</v>
      </c>
      <c r="E29" s="222">
        <v>200</v>
      </c>
      <c r="F29" s="583">
        <v>5.5</v>
      </c>
      <c r="G29" s="583">
        <f t="shared" si="0"/>
        <v>1100</v>
      </c>
    </row>
    <row r="30" spans="1:7" ht="25.5" x14ac:dyDescent="0.25">
      <c r="A30" s="223">
        <v>24</v>
      </c>
      <c r="B30" s="96">
        <v>30001025</v>
      </c>
      <c r="C30" s="223" t="s">
        <v>1173</v>
      </c>
      <c r="D30" s="222" t="s">
        <v>49</v>
      </c>
      <c r="E30" s="222">
        <v>200</v>
      </c>
      <c r="F30" s="583">
        <v>8.93</v>
      </c>
      <c r="G30" s="583">
        <f t="shared" si="0"/>
        <v>1786</v>
      </c>
    </row>
    <row r="31" spans="1:7" ht="25.5" x14ac:dyDescent="0.25">
      <c r="A31" s="223">
        <v>25</v>
      </c>
      <c r="B31" s="96">
        <v>30002719</v>
      </c>
      <c r="C31" s="223" t="s">
        <v>1174</v>
      </c>
      <c r="D31" s="222" t="s">
        <v>49</v>
      </c>
      <c r="E31" s="222">
        <v>200</v>
      </c>
      <c r="F31" s="583">
        <v>7.5</v>
      </c>
      <c r="G31" s="583">
        <f t="shared" si="0"/>
        <v>1500</v>
      </c>
    </row>
    <row r="32" spans="1:7" ht="25.5" x14ac:dyDescent="0.25">
      <c r="A32" s="223">
        <v>26</v>
      </c>
      <c r="B32" s="96">
        <v>30001023</v>
      </c>
      <c r="C32" s="223" t="s">
        <v>1175</v>
      </c>
      <c r="D32" s="222" t="s">
        <v>49</v>
      </c>
      <c r="E32" s="222">
        <v>200</v>
      </c>
      <c r="F32" s="583">
        <v>4.8499999999999996</v>
      </c>
      <c r="G32" s="583">
        <f t="shared" si="0"/>
        <v>969.99999999999989</v>
      </c>
    </row>
    <row r="33" spans="1:7" x14ac:dyDescent="0.25">
      <c r="A33" s="223">
        <v>27</v>
      </c>
      <c r="B33" s="96">
        <v>30001318</v>
      </c>
      <c r="C33" s="223" t="s">
        <v>1154</v>
      </c>
      <c r="D33" s="222" t="s">
        <v>20</v>
      </c>
      <c r="E33" s="222">
        <v>300</v>
      </c>
      <c r="F33" s="583">
        <v>3</v>
      </c>
      <c r="G33" s="583">
        <f t="shared" si="0"/>
        <v>900</v>
      </c>
    </row>
    <row r="34" spans="1:7" x14ac:dyDescent="0.25">
      <c r="A34" s="223">
        <v>28</v>
      </c>
      <c r="B34" s="96">
        <v>30001319</v>
      </c>
      <c r="C34" s="223" t="s">
        <v>1155</v>
      </c>
      <c r="D34" s="222" t="s">
        <v>20</v>
      </c>
      <c r="E34" s="222">
        <v>300</v>
      </c>
      <c r="F34" s="583">
        <v>2.86</v>
      </c>
      <c r="G34" s="583">
        <f t="shared" si="0"/>
        <v>858</v>
      </c>
    </row>
    <row r="35" spans="1:7" ht="38.25" x14ac:dyDescent="0.25">
      <c r="A35" s="223">
        <v>29</v>
      </c>
      <c r="B35" s="96">
        <v>30002712</v>
      </c>
      <c r="C35" s="223" t="s">
        <v>1176</v>
      </c>
      <c r="D35" s="222" t="s">
        <v>32</v>
      </c>
      <c r="E35" s="222">
        <v>120</v>
      </c>
      <c r="F35" s="583">
        <v>7.5</v>
      </c>
      <c r="G35" s="583">
        <f t="shared" si="0"/>
        <v>900</v>
      </c>
    </row>
    <row r="36" spans="1:7" ht="38.25" x14ac:dyDescent="0.25">
      <c r="A36" s="223">
        <v>30</v>
      </c>
      <c r="B36" s="96">
        <v>30002713</v>
      </c>
      <c r="C36" s="223" t="s">
        <v>1177</v>
      </c>
      <c r="D36" s="222" t="s">
        <v>32</v>
      </c>
      <c r="E36" s="222">
        <v>120</v>
      </c>
      <c r="F36" s="583">
        <v>9.15</v>
      </c>
      <c r="G36" s="583">
        <f t="shared" si="0"/>
        <v>1098</v>
      </c>
    </row>
    <row r="37" spans="1:7" ht="38.25" x14ac:dyDescent="0.25">
      <c r="A37" s="223">
        <v>31</v>
      </c>
      <c r="B37" s="96">
        <v>50003602</v>
      </c>
      <c r="C37" s="223" t="s">
        <v>1160</v>
      </c>
      <c r="D37" s="222" t="s">
        <v>6</v>
      </c>
      <c r="E37" s="315">
        <v>100</v>
      </c>
      <c r="F37" s="583">
        <v>0.28999999999999998</v>
      </c>
      <c r="G37" s="583">
        <f t="shared" si="0"/>
        <v>28.999999999999996</v>
      </c>
    </row>
    <row r="38" spans="1:7" ht="38.25" x14ac:dyDescent="0.25">
      <c r="A38" s="223">
        <v>32</v>
      </c>
      <c r="B38" s="96">
        <v>50003600</v>
      </c>
      <c r="C38" s="223" t="s">
        <v>1161</v>
      </c>
      <c r="D38" s="222" t="s">
        <v>6</v>
      </c>
      <c r="E38" s="315">
        <v>150</v>
      </c>
      <c r="F38" s="583">
        <v>0.35</v>
      </c>
      <c r="G38" s="583">
        <f t="shared" si="0"/>
        <v>52.5</v>
      </c>
    </row>
    <row r="39" spans="1:7" ht="38.25" x14ac:dyDescent="0.25">
      <c r="A39" s="223">
        <v>33</v>
      </c>
      <c r="B39" s="96">
        <v>50003603</v>
      </c>
      <c r="C39" s="223" t="s">
        <v>1162</v>
      </c>
      <c r="D39" s="222" t="s">
        <v>6</v>
      </c>
      <c r="E39" s="315">
        <v>100</v>
      </c>
      <c r="F39" s="583">
        <v>0.51</v>
      </c>
      <c r="G39" s="583">
        <f t="shared" si="0"/>
        <v>51</v>
      </c>
    </row>
    <row r="40" spans="1:7" ht="38.25" x14ac:dyDescent="0.25">
      <c r="A40" s="223">
        <v>34</v>
      </c>
      <c r="B40" s="96">
        <v>50003601</v>
      </c>
      <c r="C40" s="223" t="s">
        <v>1163</v>
      </c>
      <c r="D40" s="222" t="s">
        <v>6</v>
      </c>
      <c r="E40" s="315">
        <v>150</v>
      </c>
      <c r="F40" s="583">
        <v>0.21</v>
      </c>
      <c r="G40" s="583">
        <f t="shared" si="0"/>
        <v>31.5</v>
      </c>
    </row>
    <row r="41" spans="1:7" ht="51" x14ac:dyDescent="0.25">
      <c r="A41" s="223">
        <v>35</v>
      </c>
      <c r="B41" s="96">
        <v>30002702</v>
      </c>
      <c r="C41" s="223" t="s">
        <v>1178</v>
      </c>
      <c r="D41" s="222" t="s">
        <v>32</v>
      </c>
      <c r="E41" s="315">
        <v>100</v>
      </c>
      <c r="F41" s="583">
        <v>6.66</v>
      </c>
      <c r="G41" s="583">
        <f t="shared" si="0"/>
        <v>666</v>
      </c>
    </row>
    <row r="42" spans="1:7" ht="102" x14ac:dyDescent="0.25">
      <c r="A42" s="223">
        <v>36</v>
      </c>
      <c r="B42" s="96">
        <v>30002855</v>
      </c>
      <c r="C42" s="223" t="s">
        <v>1179</v>
      </c>
      <c r="D42" s="222" t="s">
        <v>20</v>
      </c>
      <c r="E42" s="312">
        <v>150</v>
      </c>
      <c r="F42" s="583">
        <v>24.61</v>
      </c>
      <c r="G42" s="583">
        <f t="shared" si="0"/>
        <v>3691.5</v>
      </c>
    </row>
    <row r="43" spans="1:7" x14ac:dyDescent="0.25">
      <c r="A43" s="858" t="s">
        <v>2885</v>
      </c>
      <c r="B43" s="859"/>
      <c r="C43" s="860"/>
      <c r="D43" s="587"/>
      <c r="E43" s="587"/>
      <c r="F43" s="588"/>
      <c r="G43" s="588">
        <f>SUM(G7:G42)</f>
        <v>282496.5</v>
      </c>
    </row>
  </sheetData>
  <mergeCells count="5">
    <mergeCell ref="A5:G5"/>
    <mergeCell ref="A43:C43"/>
    <mergeCell ref="A2:G2"/>
    <mergeCell ref="A3:G3"/>
    <mergeCell ref="A4:G4"/>
  </mergeCells>
  <pageMargins left="0.11811023622047245" right="0.11811023622047245" top="0.39370078740157483" bottom="0.39370078740157483" header="0.31496062992125984" footer="0.31496062992125984"/>
  <pageSetup paperSize="9" scale="9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9"/>
  <sheetViews>
    <sheetView topLeftCell="A13" workbookViewId="0">
      <selection activeCell="K26" sqref="K26"/>
    </sheetView>
  </sheetViews>
  <sheetFormatPr defaultRowHeight="15" x14ac:dyDescent="0.25"/>
  <cols>
    <col min="1" max="1" width="6" customWidth="1"/>
    <col min="2" max="2" width="10.140625" style="128" bestFit="1" customWidth="1"/>
    <col min="3" max="3" width="54.28515625" customWidth="1"/>
    <col min="4" max="4" width="7.28515625" bestFit="1" customWidth="1"/>
    <col min="5" max="5" width="6.42578125" bestFit="1" customWidth="1"/>
    <col min="6" max="6" width="12" bestFit="1" customWidth="1"/>
    <col min="7" max="7" width="15.85546875" bestFit="1" customWidth="1"/>
  </cols>
  <sheetData>
    <row r="1" spans="1:7" x14ac:dyDescent="0.25">
      <c r="A1" s="106"/>
      <c r="B1" s="163"/>
      <c r="C1" s="106"/>
      <c r="D1" s="106"/>
      <c r="E1" s="106"/>
    </row>
    <row r="2" spans="1:7" ht="18.75" x14ac:dyDescent="0.25">
      <c r="A2" s="853" t="s">
        <v>0</v>
      </c>
      <c r="B2" s="853"/>
      <c r="C2" s="853"/>
      <c r="D2" s="853"/>
      <c r="E2" s="853"/>
      <c r="F2" s="853"/>
      <c r="G2" s="853"/>
    </row>
    <row r="3" spans="1:7" ht="18.75" x14ac:dyDescent="0.25">
      <c r="A3" s="853" t="s">
        <v>1</v>
      </c>
      <c r="B3" s="853"/>
      <c r="C3" s="853"/>
      <c r="D3" s="853"/>
      <c r="E3" s="853"/>
      <c r="F3" s="853"/>
      <c r="G3" s="853"/>
    </row>
    <row r="4" spans="1:7" ht="19.5" thickBot="1" x14ac:dyDescent="0.3">
      <c r="A4" s="854" t="s">
        <v>2</v>
      </c>
      <c r="B4" s="854"/>
      <c r="C4" s="854"/>
      <c r="D4" s="854"/>
      <c r="E4" s="854"/>
      <c r="F4" s="854"/>
      <c r="G4" s="854"/>
    </row>
    <row r="5" spans="1:7" ht="51" customHeight="1" thickBot="1" x14ac:dyDescent="0.3">
      <c r="A5" s="867" t="s">
        <v>1206</v>
      </c>
      <c r="B5" s="868"/>
      <c r="C5" s="868"/>
      <c r="D5" s="868"/>
      <c r="E5" s="868"/>
      <c r="F5" s="868"/>
      <c r="G5" s="869"/>
    </row>
    <row r="6" spans="1:7" x14ac:dyDescent="0.25">
      <c r="A6" s="147" t="s">
        <v>13</v>
      </c>
      <c r="B6" s="147" t="s">
        <v>2613</v>
      </c>
      <c r="C6" s="147" t="s">
        <v>79</v>
      </c>
      <c r="D6" s="147" t="s">
        <v>86</v>
      </c>
      <c r="E6" s="147" t="s">
        <v>1462</v>
      </c>
      <c r="F6" s="294" t="s">
        <v>1070</v>
      </c>
      <c r="G6" s="314" t="s">
        <v>1071</v>
      </c>
    </row>
    <row r="7" spans="1:7" ht="38.25" x14ac:dyDescent="0.25">
      <c r="A7" s="219" t="s">
        <v>1193</v>
      </c>
      <c r="B7" s="220">
        <v>30002013</v>
      </c>
      <c r="C7" s="223" t="s">
        <v>1188</v>
      </c>
      <c r="D7" s="59" t="s">
        <v>140</v>
      </c>
      <c r="E7" s="222">
        <v>10</v>
      </c>
      <c r="F7" s="593">
        <v>51.64</v>
      </c>
      <c r="G7" s="593">
        <f>E7*F7</f>
        <v>516.4</v>
      </c>
    </row>
    <row r="8" spans="1:7" ht="38.25" x14ac:dyDescent="0.25">
      <c r="A8" s="219" t="s">
        <v>1194</v>
      </c>
      <c r="B8" s="220">
        <v>30001209</v>
      </c>
      <c r="C8" s="223" t="s">
        <v>1189</v>
      </c>
      <c r="D8" s="59" t="s">
        <v>140</v>
      </c>
      <c r="E8" s="222">
        <v>100</v>
      </c>
      <c r="F8" s="593">
        <v>257.5</v>
      </c>
      <c r="G8" s="593">
        <f t="shared" ref="G8:G18" si="0">E8*F8</f>
        <v>25750</v>
      </c>
    </row>
    <row r="9" spans="1:7" ht="76.5" x14ac:dyDescent="0.25">
      <c r="A9" s="219" t="s">
        <v>1195</v>
      </c>
      <c r="B9" s="220">
        <v>50004116</v>
      </c>
      <c r="C9" s="223" t="s">
        <v>1190</v>
      </c>
      <c r="D9" s="59" t="s">
        <v>20</v>
      </c>
      <c r="E9" s="222">
        <v>1200</v>
      </c>
      <c r="F9" s="593">
        <v>183.87</v>
      </c>
      <c r="G9" s="593">
        <f t="shared" si="0"/>
        <v>220644</v>
      </c>
    </row>
    <row r="10" spans="1:7" ht="16.5" customHeight="1" x14ac:dyDescent="0.25">
      <c r="A10" s="219" t="s">
        <v>1196</v>
      </c>
      <c r="B10" s="220">
        <v>50001790</v>
      </c>
      <c r="C10" s="171" t="s">
        <v>1191</v>
      </c>
      <c r="D10" s="59" t="s">
        <v>140</v>
      </c>
      <c r="E10" s="222">
        <v>250</v>
      </c>
      <c r="F10" s="593">
        <v>43.83</v>
      </c>
      <c r="G10" s="593">
        <f t="shared" si="0"/>
        <v>10957.5</v>
      </c>
    </row>
    <row r="11" spans="1:7" ht="13.5" customHeight="1" x14ac:dyDescent="0.25">
      <c r="A11" s="219" t="s">
        <v>1197</v>
      </c>
      <c r="B11" s="220">
        <v>50001792</v>
      </c>
      <c r="C11" s="171" t="s">
        <v>1192</v>
      </c>
      <c r="D11" s="59" t="s">
        <v>140</v>
      </c>
      <c r="E11" s="222">
        <v>250</v>
      </c>
      <c r="F11" s="593">
        <v>45.52</v>
      </c>
      <c r="G11" s="593">
        <f t="shared" si="0"/>
        <v>11380</v>
      </c>
    </row>
    <row r="12" spans="1:7" ht="23.25" customHeight="1" x14ac:dyDescent="0.25">
      <c r="A12" s="219" t="s">
        <v>1198</v>
      </c>
      <c r="B12" s="220">
        <v>30002757</v>
      </c>
      <c r="C12" s="457" t="s">
        <v>1181</v>
      </c>
      <c r="D12" s="59" t="s">
        <v>20</v>
      </c>
      <c r="E12" s="222">
        <v>21000</v>
      </c>
      <c r="F12" s="593">
        <v>7.1</v>
      </c>
      <c r="G12" s="593">
        <f t="shared" si="0"/>
        <v>149100</v>
      </c>
    </row>
    <row r="13" spans="1:7" ht="25.5" customHeight="1" x14ac:dyDescent="0.25">
      <c r="A13" s="219" t="s">
        <v>1199</v>
      </c>
      <c r="B13" s="220">
        <v>30002756</v>
      </c>
      <c r="C13" s="457" t="s">
        <v>1182</v>
      </c>
      <c r="D13" s="59" t="s">
        <v>20</v>
      </c>
      <c r="E13" s="222">
        <v>16000</v>
      </c>
      <c r="F13" s="593">
        <v>7.95</v>
      </c>
      <c r="G13" s="593">
        <f t="shared" si="0"/>
        <v>127200</v>
      </c>
    </row>
    <row r="14" spans="1:7" ht="21" customHeight="1" x14ac:dyDescent="0.25">
      <c r="A14" s="219" t="s">
        <v>1200</v>
      </c>
      <c r="B14" s="220">
        <v>30002754</v>
      </c>
      <c r="C14" s="457" t="s">
        <v>1183</v>
      </c>
      <c r="D14" s="59" t="s">
        <v>20</v>
      </c>
      <c r="E14" s="222">
        <v>21000</v>
      </c>
      <c r="F14" s="593">
        <v>6.81</v>
      </c>
      <c r="G14" s="593">
        <f t="shared" si="0"/>
        <v>143010</v>
      </c>
    </row>
    <row r="15" spans="1:7" ht="21.75" customHeight="1" x14ac:dyDescent="0.25">
      <c r="A15" s="219" t="s">
        <v>1201</v>
      </c>
      <c r="B15" s="220">
        <v>30002755</v>
      </c>
      <c r="C15" s="457" t="s">
        <v>1184</v>
      </c>
      <c r="D15" s="59" t="s">
        <v>20</v>
      </c>
      <c r="E15" s="222">
        <v>23000</v>
      </c>
      <c r="F15" s="593">
        <v>8.14</v>
      </c>
      <c r="G15" s="593">
        <f t="shared" si="0"/>
        <v>187220</v>
      </c>
    </row>
    <row r="16" spans="1:7" ht="21.75" customHeight="1" x14ac:dyDescent="0.25">
      <c r="A16" s="219" t="s">
        <v>1202</v>
      </c>
      <c r="B16" s="220">
        <v>30001179</v>
      </c>
      <c r="C16" s="457" t="s">
        <v>1185</v>
      </c>
      <c r="D16" s="59" t="s">
        <v>20</v>
      </c>
      <c r="E16" s="222">
        <v>3000</v>
      </c>
      <c r="F16" s="593">
        <v>10.5</v>
      </c>
      <c r="G16" s="593">
        <f t="shared" si="0"/>
        <v>31500</v>
      </c>
    </row>
    <row r="17" spans="1:7" ht="19.5" customHeight="1" x14ac:dyDescent="0.25">
      <c r="A17" s="219" t="s">
        <v>1203</v>
      </c>
      <c r="B17" s="220">
        <v>30001486</v>
      </c>
      <c r="C17" s="457" t="s">
        <v>1186</v>
      </c>
      <c r="D17" s="59" t="s">
        <v>20</v>
      </c>
      <c r="E17" s="222">
        <v>7000</v>
      </c>
      <c r="F17" s="593">
        <v>8.41</v>
      </c>
      <c r="G17" s="593">
        <f t="shared" si="0"/>
        <v>58870</v>
      </c>
    </row>
    <row r="18" spans="1:7" ht="23.25" customHeight="1" x14ac:dyDescent="0.25">
      <c r="A18" s="219" t="s">
        <v>1204</v>
      </c>
      <c r="B18" s="220">
        <v>30002760</v>
      </c>
      <c r="C18" s="457" t="s">
        <v>1187</v>
      </c>
      <c r="D18" s="59" t="s">
        <v>20</v>
      </c>
      <c r="E18" s="222">
        <v>7000</v>
      </c>
      <c r="F18" s="593">
        <v>8.11</v>
      </c>
      <c r="G18" s="593">
        <f t="shared" si="0"/>
        <v>56769.999999999993</v>
      </c>
    </row>
    <row r="19" spans="1:7" x14ac:dyDescent="0.25">
      <c r="A19" s="864" t="s">
        <v>2885</v>
      </c>
      <c r="B19" s="865"/>
      <c r="C19" s="866"/>
      <c r="D19" s="594"/>
      <c r="E19" s="595"/>
      <c r="F19" s="596"/>
      <c r="G19" s="596">
        <f>SUM(G7:G18)</f>
        <v>1022917.9</v>
      </c>
    </row>
  </sheetData>
  <sortState ref="A9:E25">
    <sortCondition ref="C9"/>
  </sortState>
  <mergeCells count="5">
    <mergeCell ref="A19:C19"/>
    <mergeCell ref="A5:G5"/>
    <mergeCell ref="A2:G2"/>
    <mergeCell ref="A4:G4"/>
    <mergeCell ref="A3:G3"/>
  </mergeCells>
  <pageMargins left="0.11811023622047245" right="0.11811023622047245" top="0.39370078740157483" bottom="0.39370078740157483" header="0.31496062992125984" footer="0.31496062992125984"/>
  <pageSetup paperSize="9" scale="9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07"/>
  <sheetViews>
    <sheetView workbookViewId="0">
      <selection activeCell="N5" sqref="N5"/>
    </sheetView>
  </sheetViews>
  <sheetFormatPr defaultRowHeight="15" x14ac:dyDescent="0.25"/>
  <cols>
    <col min="1" max="1" width="7.140625" customWidth="1"/>
    <col min="2" max="2" width="12" customWidth="1"/>
    <col min="3" max="3" width="39.7109375" customWidth="1"/>
    <col min="4" max="4" width="7.7109375" bestFit="1" customWidth="1"/>
    <col min="5" max="5" width="6.5703125" bestFit="1" customWidth="1"/>
    <col min="6" max="6" width="8.42578125" bestFit="1" customWidth="1"/>
    <col min="7" max="7" width="10.140625" bestFit="1" customWidth="1"/>
  </cols>
  <sheetData>
    <row r="1" spans="1:7" x14ac:dyDescent="0.25">
      <c r="A1" s="106"/>
      <c r="B1" s="106"/>
      <c r="C1" s="106"/>
      <c r="D1" s="106"/>
      <c r="E1" s="106"/>
    </row>
    <row r="2" spans="1:7" ht="18.75" x14ac:dyDescent="0.25">
      <c r="A2" s="853" t="s">
        <v>0</v>
      </c>
      <c r="B2" s="853"/>
      <c r="C2" s="853"/>
      <c r="D2" s="853"/>
      <c r="E2" s="853"/>
      <c r="F2" s="853"/>
      <c r="G2" s="853"/>
    </row>
    <row r="3" spans="1:7" ht="18.75" x14ac:dyDescent="0.25">
      <c r="A3" s="853" t="s">
        <v>1</v>
      </c>
      <c r="B3" s="853"/>
      <c r="C3" s="853"/>
      <c r="D3" s="853"/>
      <c r="E3" s="853"/>
      <c r="F3" s="853"/>
      <c r="G3" s="853"/>
    </row>
    <row r="4" spans="1:7" ht="19.5" thickBot="1" x14ac:dyDescent="0.3">
      <c r="A4" s="854" t="s">
        <v>2</v>
      </c>
      <c r="B4" s="854"/>
      <c r="C4" s="854"/>
      <c r="D4" s="854"/>
      <c r="E4" s="854"/>
      <c r="F4" s="854"/>
      <c r="G4" s="854"/>
    </row>
    <row r="5" spans="1:7" ht="24.75" x14ac:dyDescent="0.5">
      <c r="A5" s="870" t="s">
        <v>1291</v>
      </c>
      <c r="B5" s="871"/>
      <c r="C5" s="871"/>
      <c r="D5" s="871"/>
      <c r="E5" s="871"/>
      <c r="F5" s="871"/>
      <c r="G5" s="872"/>
    </row>
    <row r="6" spans="1:7" ht="24" x14ac:dyDescent="0.25">
      <c r="A6" s="158" t="s">
        <v>13</v>
      </c>
      <c r="B6" s="158" t="s">
        <v>14</v>
      </c>
      <c r="C6" s="158" t="s">
        <v>527</v>
      </c>
      <c r="D6" s="158" t="s">
        <v>20</v>
      </c>
      <c r="E6" s="158" t="s">
        <v>1462</v>
      </c>
      <c r="F6" s="270" t="s">
        <v>1070</v>
      </c>
      <c r="G6" s="130" t="s">
        <v>1071</v>
      </c>
    </row>
    <row r="7" spans="1:7" ht="48" x14ac:dyDescent="0.25">
      <c r="A7" s="78" t="s">
        <v>1310</v>
      </c>
      <c r="B7" s="393">
        <v>29001721</v>
      </c>
      <c r="C7" s="68" t="s">
        <v>1292</v>
      </c>
      <c r="D7" s="68" t="s">
        <v>1207</v>
      </c>
      <c r="E7" s="68">
        <v>3000</v>
      </c>
      <c r="F7" s="597">
        <v>0.19</v>
      </c>
      <c r="G7" s="570">
        <f>E7*F7</f>
        <v>570</v>
      </c>
    </row>
    <row r="8" spans="1:7" ht="36" x14ac:dyDescent="0.25">
      <c r="A8" s="78" t="s">
        <v>1311</v>
      </c>
      <c r="B8" s="393">
        <v>29001719</v>
      </c>
      <c r="C8" s="68" t="s">
        <v>1293</v>
      </c>
      <c r="D8" s="68" t="s">
        <v>529</v>
      </c>
      <c r="E8" s="68">
        <v>150</v>
      </c>
      <c r="F8" s="597">
        <v>26.7</v>
      </c>
      <c r="G8" s="570">
        <f t="shared" ref="G8:G71" si="0">E8*F8</f>
        <v>4005</v>
      </c>
    </row>
    <row r="9" spans="1:7" ht="36" x14ac:dyDescent="0.25">
      <c r="A9" s="78" t="s">
        <v>1312</v>
      </c>
      <c r="B9" s="393">
        <v>29001720</v>
      </c>
      <c r="C9" s="68" t="s">
        <v>1294</v>
      </c>
      <c r="D9" s="68" t="s">
        <v>529</v>
      </c>
      <c r="E9" s="68">
        <v>150</v>
      </c>
      <c r="F9" s="597">
        <v>27.6</v>
      </c>
      <c r="G9" s="570">
        <f t="shared" si="0"/>
        <v>4140</v>
      </c>
    </row>
    <row r="10" spans="1:7" ht="24" x14ac:dyDescent="0.25">
      <c r="A10" s="78" t="s">
        <v>1313</v>
      </c>
      <c r="B10" s="393">
        <v>29001064</v>
      </c>
      <c r="C10" s="68" t="s">
        <v>1208</v>
      </c>
      <c r="D10" s="68" t="s">
        <v>133</v>
      </c>
      <c r="E10" s="68">
        <v>10</v>
      </c>
      <c r="F10" s="597">
        <v>25.2</v>
      </c>
      <c r="G10" s="570">
        <f t="shared" si="0"/>
        <v>252</v>
      </c>
    </row>
    <row r="11" spans="1:7" ht="24" x14ac:dyDescent="0.25">
      <c r="A11" s="78" t="s">
        <v>1314</v>
      </c>
      <c r="B11" s="393">
        <v>29001825</v>
      </c>
      <c r="C11" s="68" t="s">
        <v>1209</v>
      </c>
      <c r="D11" s="68" t="s">
        <v>528</v>
      </c>
      <c r="E11" s="68">
        <v>3</v>
      </c>
      <c r="F11" s="597">
        <v>19.489999999999998</v>
      </c>
      <c r="G11" s="570">
        <f t="shared" si="0"/>
        <v>58.47</v>
      </c>
    </row>
    <row r="12" spans="1:7" ht="24" x14ac:dyDescent="0.25">
      <c r="A12" s="78" t="s">
        <v>1315</v>
      </c>
      <c r="B12" s="393">
        <v>29001707</v>
      </c>
      <c r="C12" s="68" t="s">
        <v>1210</v>
      </c>
      <c r="D12" s="68" t="s">
        <v>539</v>
      </c>
      <c r="E12" s="68">
        <v>8</v>
      </c>
      <c r="F12" s="597">
        <v>31.89</v>
      </c>
      <c r="G12" s="570">
        <f t="shared" si="0"/>
        <v>255.12</v>
      </c>
    </row>
    <row r="13" spans="1:7" ht="24" x14ac:dyDescent="0.25">
      <c r="A13" s="78" t="s">
        <v>1316</v>
      </c>
      <c r="B13" s="393">
        <v>29001407</v>
      </c>
      <c r="C13" s="68" t="s">
        <v>1211</v>
      </c>
      <c r="D13" s="68" t="s">
        <v>539</v>
      </c>
      <c r="E13" s="68">
        <v>15</v>
      </c>
      <c r="F13" s="597">
        <v>31.89</v>
      </c>
      <c r="G13" s="570">
        <f t="shared" si="0"/>
        <v>478.35</v>
      </c>
    </row>
    <row r="14" spans="1:7" ht="24" x14ac:dyDescent="0.25">
      <c r="A14" s="78" t="s">
        <v>1317</v>
      </c>
      <c r="B14" s="393">
        <v>29001071</v>
      </c>
      <c r="C14" s="68" t="s">
        <v>1212</v>
      </c>
      <c r="D14" s="68" t="s">
        <v>133</v>
      </c>
      <c r="E14" s="68">
        <v>15</v>
      </c>
      <c r="F14" s="597">
        <v>17.079999999999998</v>
      </c>
      <c r="G14" s="570">
        <f t="shared" si="0"/>
        <v>256.2</v>
      </c>
    </row>
    <row r="15" spans="1:7" ht="24" x14ac:dyDescent="0.25">
      <c r="A15" s="78" t="s">
        <v>1318</v>
      </c>
      <c r="B15" s="393">
        <v>29001073</v>
      </c>
      <c r="C15" s="68" t="s">
        <v>1213</v>
      </c>
      <c r="D15" s="68" t="s">
        <v>133</v>
      </c>
      <c r="E15" s="68">
        <v>20</v>
      </c>
      <c r="F15" s="597">
        <v>17.89</v>
      </c>
      <c r="G15" s="570">
        <f t="shared" si="0"/>
        <v>357.8</v>
      </c>
    </row>
    <row r="16" spans="1:7" ht="24" x14ac:dyDescent="0.25">
      <c r="A16" s="78" t="s">
        <v>1319</v>
      </c>
      <c r="B16" s="393">
        <v>29001072</v>
      </c>
      <c r="C16" s="68" t="s">
        <v>1214</v>
      </c>
      <c r="D16" s="68" t="s">
        <v>133</v>
      </c>
      <c r="E16" s="68">
        <v>5</v>
      </c>
      <c r="F16" s="597">
        <v>27.98</v>
      </c>
      <c r="G16" s="570">
        <f t="shared" si="0"/>
        <v>139.9</v>
      </c>
    </row>
    <row r="17" spans="1:7" ht="24" x14ac:dyDescent="0.25">
      <c r="A17" s="78" t="s">
        <v>1320</v>
      </c>
      <c r="B17" s="393">
        <v>29001434</v>
      </c>
      <c r="C17" s="68" t="s">
        <v>1215</v>
      </c>
      <c r="D17" s="68" t="s">
        <v>539</v>
      </c>
      <c r="E17" s="68">
        <v>5</v>
      </c>
      <c r="F17" s="597">
        <v>6.89</v>
      </c>
      <c r="G17" s="570">
        <f t="shared" si="0"/>
        <v>34.449999999999996</v>
      </c>
    </row>
    <row r="18" spans="1:7" ht="24" x14ac:dyDescent="0.25">
      <c r="A18" s="78" t="s">
        <v>1321</v>
      </c>
      <c r="B18" s="393">
        <v>29001435</v>
      </c>
      <c r="C18" s="68" t="s">
        <v>1216</v>
      </c>
      <c r="D18" s="68" t="s">
        <v>539</v>
      </c>
      <c r="E18" s="68">
        <v>5</v>
      </c>
      <c r="F18" s="597">
        <v>13.7</v>
      </c>
      <c r="G18" s="570">
        <f t="shared" si="0"/>
        <v>68.5</v>
      </c>
    </row>
    <row r="19" spans="1:7" ht="84" x14ac:dyDescent="0.25">
      <c r="A19" s="78" t="s">
        <v>1322</v>
      </c>
      <c r="B19" s="393">
        <v>29001885</v>
      </c>
      <c r="C19" s="68" t="s">
        <v>1295</v>
      </c>
      <c r="D19" s="68" t="s">
        <v>1217</v>
      </c>
      <c r="E19" s="68">
        <v>30</v>
      </c>
      <c r="F19" s="597">
        <v>49.25</v>
      </c>
      <c r="G19" s="570">
        <f t="shared" si="0"/>
        <v>1477.5</v>
      </c>
    </row>
    <row r="20" spans="1:7" ht="24.75" customHeight="1" x14ac:dyDescent="0.25">
      <c r="A20" s="78" t="s">
        <v>1323</v>
      </c>
      <c r="B20" s="393">
        <v>29001857</v>
      </c>
      <c r="C20" s="68" t="s">
        <v>1218</v>
      </c>
      <c r="D20" s="68" t="s">
        <v>133</v>
      </c>
      <c r="E20" s="68">
        <v>3</v>
      </c>
      <c r="F20" s="597">
        <v>4.99</v>
      </c>
      <c r="G20" s="570">
        <f t="shared" si="0"/>
        <v>14.97</v>
      </c>
    </row>
    <row r="21" spans="1:7" ht="22.5" customHeight="1" x14ac:dyDescent="0.25">
      <c r="A21" s="78" t="s">
        <v>1324</v>
      </c>
      <c r="B21" s="393">
        <v>29001001</v>
      </c>
      <c r="C21" s="68" t="s">
        <v>1219</v>
      </c>
      <c r="D21" s="68" t="s">
        <v>133</v>
      </c>
      <c r="E21" s="68">
        <v>50</v>
      </c>
      <c r="F21" s="597">
        <v>215.89</v>
      </c>
      <c r="G21" s="570">
        <f t="shared" si="0"/>
        <v>10794.5</v>
      </c>
    </row>
    <row r="22" spans="1:7" ht="108" x14ac:dyDescent="0.25">
      <c r="A22" s="78" t="s">
        <v>1325</v>
      </c>
      <c r="B22" s="393">
        <v>29001884</v>
      </c>
      <c r="C22" s="68" t="s">
        <v>1296</v>
      </c>
      <c r="D22" s="68" t="s">
        <v>1217</v>
      </c>
      <c r="E22" s="68">
        <v>30</v>
      </c>
      <c r="F22" s="598">
        <v>39</v>
      </c>
      <c r="G22" s="570">
        <f t="shared" si="0"/>
        <v>1170</v>
      </c>
    </row>
    <row r="23" spans="1:7" ht="38.25" customHeight="1" x14ac:dyDescent="0.25">
      <c r="A23" s="78" t="s">
        <v>1326</v>
      </c>
      <c r="B23" s="393">
        <v>15001530</v>
      </c>
      <c r="C23" s="68" t="s">
        <v>1297</v>
      </c>
      <c r="D23" s="68" t="s">
        <v>528</v>
      </c>
      <c r="E23" s="68">
        <v>200</v>
      </c>
      <c r="F23" s="597">
        <v>13.9</v>
      </c>
      <c r="G23" s="570">
        <f t="shared" si="0"/>
        <v>2780</v>
      </c>
    </row>
    <row r="24" spans="1:7" ht="24" customHeight="1" x14ac:dyDescent="0.25">
      <c r="A24" s="78" t="s">
        <v>1327</v>
      </c>
      <c r="B24" s="393">
        <v>29001754</v>
      </c>
      <c r="C24" s="68" t="s">
        <v>1220</v>
      </c>
      <c r="D24" s="68" t="s">
        <v>528</v>
      </c>
      <c r="E24" s="68">
        <v>15</v>
      </c>
      <c r="F24" s="597">
        <v>29.89</v>
      </c>
      <c r="G24" s="570">
        <f t="shared" si="0"/>
        <v>448.35</v>
      </c>
    </row>
    <row r="25" spans="1:7" ht="27" customHeight="1" x14ac:dyDescent="0.25">
      <c r="A25" s="78" t="s">
        <v>1328</v>
      </c>
      <c r="B25" s="393">
        <v>29001865</v>
      </c>
      <c r="C25" s="68" t="s">
        <v>1221</v>
      </c>
      <c r="D25" s="68" t="s">
        <v>529</v>
      </c>
      <c r="E25" s="68">
        <v>8</v>
      </c>
      <c r="F25" s="597">
        <v>46.9</v>
      </c>
      <c r="G25" s="570">
        <f t="shared" si="0"/>
        <v>375.2</v>
      </c>
    </row>
    <row r="26" spans="1:7" ht="31.5" customHeight="1" x14ac:dyDescent="0.25">
      <c r="A26" s="78" t="s">
        <v>1329</v>
      </c>
      <c r="B26" s="393">
        <v>29001834</v>
      </c>
      <c r="C26" s="68" t="s">
        <v>1222</v>
      </c>
      <c r="D26" s="68" t="s">
        <v>133</v>
      </c>
      <c r="E26" s="68">
        <v>1</v>
      </c>
      <c r="F26" s="597">
        <v>760</v>
      </c>
      <c r="G26" s="570">
        <f t="shared" si="0"/>
        <v>760</v>
      </c>
    </row>
    <row r="27" spans="1:7" ht="25.5" customHeight="1" x14ac:dyDescent="0.25">
      <c r="A27" s="78" t="s">
        <v>1330</v>
      </c>
      <c r="B27" s="393">
        <v>29001441</v>
      </c>
      <c r="C27" s="68" t="s">
        <v>1223</v>
      </c>
      <c r="D27" s="68" t="s">
        <v>133</v>
      </c>
      <c r="E27" s="68">
        <v>16</v>
      </c>
      <c r="F27" s="599">
        <v>465.36</v>
      </c>
      <c r="G27" s="570">
        <f t="shared" si="0"/>
        <v>7445.76</v>
      </c>
    </row>
    <row r="28" spans="1:7" ht="25.5" customHeight="1" x14ac:dyDescent="0.25">
      <c r="A28" s="78" t="s">
        <v>1331</v>
      </c>
      <c r="B28" s="393">
        <v>29001818</v>
      </c>
      <c r="C28" s="68" t="s">
        <v>1224</v>
      </c>
      <c r="D28" s="68" t="s">
        <v>956</v>
      </c>
      <c r="E28" s="68">
        <v>3</v>
      </c>
      <c r="F28" s="597">
        <v>29.89</v>
      </c>
      <c r="G28" s="570">
        <f t="shared" si="0"/>
        <v>89.67</v>
      </c>
    </row>
    <row r="29" spans="1:7" ht="22.5" customHeight="1" x14ac:dyDescent="0.25">
      <c r="A29" s="78" t="s">
        <v>1332</v>
      </c>
      <c r="B29" s="393">
        <v>29001448</v>
      </c>
      <c r="C29" s="68" t="s">
        <v>1225</v>
      </c>
      <c r="D29" s="68" t="s">
        <v>956</v>
      </c>
      <c r="E29" s="68">
        <v>10</v>
      </c>
      <c r="F29" s="597">
        <v>58.79</v>
      </c>
      <c r="G29" s="570">
        <f t="shared" si="0"/>
        <v>587.9</v>
      </c>
    </row>
    <row r="30" spans="1:7" ht="24.75" customHeight="1" x14ac:dyDescent="0.25">
      <c r="A30" s="78" t="s">
        <v>1333</v>
      </c>
      <c r="B30" s="393">
        <v>29001820</v>
      </c>
      <c r="C30" s="68" t="s">
        <v>1226</v>
      </c>
      <c r="D30" s="68" t="s">
        <v>956</v>
      </c>
      <c r="E30" s="68">
        <v>10</v>
      </c>
      <c r="F30" s="597">
        <v>41.55</v>
      </c>
      <c r="G30" s="570">
        <f t="shared" si="0"/>
        <v>415.5</v>
      </c>
    </row>
    <row r="31" spans="1:7" ht="38.25" customHeight="1" x14ac:dyDescent="0.25">
      <c r="A31" s="78" t="s">
        <v>1334</v>
      </c>
      <c r="B31" s="393">
        <v>29001459</v>
      </c>
      <c r="C31" s="68" t="s">
        <v>1298</v>
      </c>
      <c r="D31" s="68" t="s">
        <v>539</v>
      </c>
      <c r="E31" s="68">
        <v>7</v>
      </c>
      <c r="F31" s="597">
        <v>14.89</v>
      </c>
      <c r="G31" s="570">
        <f t="shared" si="0"/>
        <v>104.23</v>
      </c>
    </row>
    <row r="32" spans="1:7" ht="23.25" customHeight="1" x14ac:dyDescent="0.25">
      <c r="A32" s="78" t="s">
        <v>1335</v>
      </c>
      <c r="B32" s="393">
        <v>29001842</v>
      </c>
      <c r="C32" s="68" t="s">
        <v>1227</v>
      </c>
      <c r="D32" s="68" t="s">
        <v>133</v>
      </c>
      <c r="E32" s="68">
        <v>5</v>
      </c>
      <c r="F32" s="597">
        <v>18.489999999999998</v>
      </c>
      <c r="G32" s="570">
        <f t="shared" si="0"/>
        <v>92.449999999999989</v>
      </c>
    </row>
    <row r="33" spans="1:7" ht="31.5" customHeight="1" x14ac:dyDescent="0.25">
      <c r="A33" s="78" t="s">
        <v>1336</v>
      </c>
      <c r="B33" s="393">
        <v>29001733</v>
      </c>
      <c r="C33" s="68" t="s">
        <v>1228</v>
      </c>
      <c r="D33" s="68" t="s">
        <v>133</v>
      </c>
      <c r="E33" s="68">
        <v>100</v>
      </c>
      <c r="F33" s="597">
        <v>23.89</v>
      </c>
      <c r="G33" s="570">
        <f t="shared" si="0"/>
        <v>2389</v>
      </c>
    </row>
    <row r="34" spans="1:7" ht="18.75" customHeight="1" x14ac:dyDescent="0.25">
      <c r="A34" s="78" t="s">
        <v>1337</v>
      </c>
      <c r="B34" s="393">
        <v>29001108</v>
      </c>
      <c r="C34" s="68" t="s">
        <v>1229</v>
      </c>
      <c r="D34" s="68" t="s">
        <v>529</v>
      </c>
      <c r="E34" s="68">
        <v>1</v>
      </c>
      <c r="F34" s="597">
        <v>14</v>
      </c>
      <c r="G34" s="570">
        <f t="shared" si="0"/>
        <v>14</v>
      </c>
    </row>
    <row r="35" spans="1:7" ht="23.25" customHeight="1" x14ac:dyDescent="0.25">
      <c r="A35" s="78" t="s">
        <v>1338</v>
      </c>
      <c r="B35" s="393">
        <v>29001724</v>
      </c>
      <c r="C35" s="68" t="s">
        <v>1230</v>
      </c>
      <c r="D35" s="68" t="s">
        <v>133</v>
      </c>
      <c r="E35" s="68">
        <v>120</v>
      </c>
      <c r="F35" s="597">
        <v>760</v>
      </c>
      <c r="G35" s="570">
        <f t="shared" si="0"/>
        <v>91200</v>
      </c>
    </row>
    <row r="36" spans="1:7" ht="38.25" customHeight="1" x14ac:dyDescent="0.25">
      <c r="A36" s="78" t="s">
        <v>1339</v>
      </c>
      <c r="B36" s="393">
        <v>29001890</v>
      </c>
      <c r="C36" s="68" t="s">
        <v>1299</v>
      </c>
      <c r="D36" s="68" t="s">
        <v>539</v>
      </c>
      <c r="E36" s="68">
        <v>5</v>
      </c>
      <c r="F36" s="597">
        <v>4.9400000000000004</v>
      </c>
      <c r="G36" s="570">
        <f t="shared" si="0"/>
        <v>24.700000000000003</v>
      </c>
    </row>
    <row r="37" spans="1:7" ht="24.75" customHeight="1" x14ac:dyDescent="0.25">
      <c r="A37" s="78" t="s">
        <v>1340</v>
      </c>
      <c r="B37" s="393">
        <v>29001860</v>
      </c>
      <c r="C37" s="68" t="s">
        <v>1231</v>
      </c>
      <c r="D37" s="68" t="s">
        <v>133</v>
      </c>
      <c r="E37" s="68">
        <v>5</v>
      </c>
      <c r="F37" s="597">
        <v>9.3000000000000007</v>
      </c>
      <c r="G37" s="570">
        <f t="shared" si="0"/>
        <v>46.5</v>
      </c>
    </row>
    <row r="38" spans="1:7" ht="24.75" customHeight="1" x14ac:dyDescent="0.25">
      <c r="A38" s="78" t="s">
        <v>1341</v>
      </c>
      <c r="B38" s="393">
        <v>29001861</v>
      </c>
      <c r="C38" s="68" t="s">
        <v>1232</v>
      </c>
      <c r="D38" s="68" t="s">
        <v>133</v>
      </c>
      <c r="E38" s="68">
        <v>2</v>
      </c>
      <c r="F38" s="600">
        <v>8.49</v>
      </c>
      <c r="G38" s="570">
        <f t="shared" si="0"/>
        <v>16.98</v>
      </c>
    </row>
    <row r="39" spans="1:7" ht="19.5" customHeight="1" x14ac:dyDescent="0.25">
      <c r="A39" s="78" t="s">
        <v>1342</v>
      </c>
      <c r="B39" s="393">
        <v>29001856</v>
      </c>
      <c r="C39" s="68" t="s">
        <v>1233</v>
      </c>
      <c r="D39" s="68" t="s">
        <v>133</v>
      </c>
      <c r="E39" s="68">
        <v>10</v>
      </c>
      <c r="F39" s="597">
        <v>100</v>
      </c>
      <c r="G39" s="570">
        <f t="shared" si="0"/>
        <v>1000</v>
      </c>
    </row>
    <row r="40" spans="1:7" ht="26.25" customHeight="1" x14ac:dyDescent="0.25">
      <c r="A40" s="78" t="s">
        <v>1343</v>
      </c>
      <c r="B40" s="393">
        <v>29001863</v>
      </c>
      <c r="C40" s="68" t="s">
        <v>1234</v>
      </c>
      <c r="D40" s="68" t="s">
        <v>133</v>
      </c>
      <c r="E40" s="68">
        <v>10</v>
      </c>
      <c r="F40" s="597">
        <v>15.89</v>
      </c>
      <c r="G40" s="570">
        <f t="shared" si="0"/>
        <v>158.9</v>
      </c>
    </row>
    <row r="41" spans="1:7" ht="24" customHeight="1" x14ac:dyDescent="0.25">
      <c r="A41" s="78" t="s">
        <v>1344</v>
      </c>
      <c r="B41" s="393">
        <v>29001862</v>
      </c>
      <c r="C41" s="68" t="s">
        <v>1235</v>
      </c>
      <c r="D41" s="68" t="s">
        <v>133</v>
      </c>
      <c r="E41" s="68">
        <v>5</v>
      </c>
      <c r="F41" s="597">
        <v>17.89</v>
      </c>
      <c r="G41" s="570">
        <f t="shared" si="0"/>
        <v>89.45</v>
      </c>
    </row>
    <row r="42" spans="1:7" ht="27" customHeight="1" x14ac:dyDescent="0.25">
      <c r="A42" s="78" t="s">
        <v>1345</v>
      </c>
      <c r="B42" s="393">
        <v>29001864</v>
      </c>
      <c r="C42" s="68" t="s">
        <v>1236</v>
      </c>
      <c r="D42" s="68" t="s">
        <v>133</v>
      </c>
      <c r="E42" s="68">
        <v>120</v>
      </c>
      <c r="F42" s="597">
        <v>15.99</v>
      </c>
      <c r="G42" s="570">
        <f t="shared" si="0"/>
        <v>1918.8</v>
      </c>
    </row>
    <row r="43" spans="1:7" ht="17.25" customHeight="1" x14ac:dyDescent="0.25">
      <c r="A43" s="78" t="s">
        <v>1346</v>
      </c>
      <c r="B43" s="393">
        <v>29001871</v>
      </c>
      <c r="C43" s="68" t="s">
        <v>1237</v>
      </c>
      <c r="D43" s="68" t="s">
        <v>529</v>
      </c>
      <c r="E43" s="68">
        <v>2</v>
      </c>
      <c r="F43" s="597">
        <v>20.49</v>
      </c>
      <c r="G43" s="570">
        <f t="shared" si="0"/>
        <v>40.98</v>
      </c>
    </row>
    <row r="44" spans="1:7" ht="48" x14ac:dyDescent="0.25">
      <c r="A44" s="78" t="s">
        <v>1347</v>
      </c>
      <c r="B44" s="393">
        <v>29001888</v>
      </c>
      <c r="C44" s="68" t="s">
        <v>1300</v>
      </c>
      <c r="D44" s="68" t="s">
        <v>133</v>
      </c>
      <c r="E44" s="68">
        <v>2</v>
      </c>
      <c r="F44" s="597">
        <v>64</v>
      </c>
      <c r="G44" s="570">
        <f t="shared" si="0"/>
        <v>128</v>
      </c>
    </row>
    <row r="45" spans="1:7" ht="38.25" customHeight="1" x14ac:dyDescent="0.25">
      <c r="A45" s="78" t="s">
        <v>1348</v>
      </c>
      <c r="B45" s="393">
        <v>29001889</v>
      </c>
      <c r="C45" s="68" t="s">
        <v>1301</v>
      </c>
      <c r="D45" s="68" t="s">
        <v>133</v>
      </c>
      <c r="E45" s="68">
        <v>4</v>
      </c>
      <c r="F45" s="599">
        <v>64</v>
      </c>
      <c r="G45" s="570">
        <f t="shared" si="0"/>
        <v>256</v>
      </c>
    </row>
    <row r="46" spans="1:7" ht="27" customHeight="1" x14ac:dyDescent="0.25">
      <c r="A46" s="78" t="s">
        <v>1349</v>
      </c>
      <c r="B46" s="393">
        <v>29001757</v>
      </c>
      <c r="C46" s="68" t="s">
        <v>1238</v>
      </c>
      <c r="D46" s="68" t="s">
        <v>956</v>
      </c>
      <c r="E46" s="68">
        <v>5</v>
      </c>
      <c r="F46" s="597">
        <v>23.89</v>
      </c>
      <c r="G46" s="570">
        <f t="shared" si="0"/>
        <v>119.45</v>
      </c>
    </row>
    <row r="47" spans="1:7" ht="27.75" customHeight="1" x14ac:dyDescent="0.25">
      <c r="A47" s="78" t="s">
        <v>1350</v>
      </c>
      <c r="B47" s="393">
        <v>29001759</v>
      </c>
      <c r="C47" s="68" t="s">
        <v>1239</v>
      </c>
      <c r="D47" s="68" t="s">
        <v>956</v>
      </c>
      <c r="E47" s="68">
        <v>20</v>
      </c>
      <c r="F47" s="597">
        <v>22.89</v>
      </c>
      <c r="G47" s="570">
        <f t="shared" si="0"/>
        <v>457.8</v>
      </c>
    </row>
    <row r="48" spans="1:7" ht="30" customHeight="1" x14ac:dyDescent="0.25">
      <c r="A48" s="78" t="s">
        <v>1351</v>
      </c>
      <c r="B48" s="393">
        <v>29001755</v>
      </c>
      <c r="C48" s="68" t="s">
        <v>1240</v>
      </c>
      <c r="D48" s="68" t="s">
        <v>956</v>
      </c>
      <c r="E48" s="68">
        <v>18</v>
      </c>
      <c r="F48" s="597">
        <v>21.99</v>
      </c>
      <c r="G48" s="570">
        <f t="shared" si="0"/>
        <v>395.82</v>
      </c>
    </row>
    <row r="49" spans="1:7" ht="20.25" customHeight="1" x14ac:dyDescent="0.25">
      <c r="A49" s="78" t="s">
        <v>1352</v>
      </c>
      <c r="B49" s="393">
        <v>29001033</v>
      </c>
      <c r="C49" s="68" t="s">
        <v>1241</v>
      </c>
      <c r="D49" s="68" t="s">
        <v>956</v>
      </c>
      <c r="E49" s="68">
        <v>5</v>
      </c>
      <c r="F49" s="597">
        <v>27.49</v>
      </c>
      <c r="G49" s="570">
        <f t="shared" si="0"/>
        <v>137.44999999999999</v>
      </c>
    </row>
    <row r="50" spans="1:7" ht="19.5" customHeight="1" x14ac:dyDescent="0.25">
      <c r="A50" s="78" t="s">
        <v>1353</v>
      </c>
      <c r="B50" s="393">
        <v>29001843</v>
      </c>
      <c r="C50" s="68" t="s">
        <v>1242</v>
      </c>
      <c r="D50" s="68" t="s">
        <v>529</v>
      </c>
      <c r="E50" s="68">
        <v>15</v>
      </c>
      <c r="F50" s="599">
        <v>25.89</v>
      </c>
      <c r="G50" s="570">
        <f t="shared" si="0"/>
        <v>388.35</v>
      </c>
    </row>
    <row r="51" spans="1:7" ht="17.25" customHeight="1" x14ac:dyDescent="0.25">
      <c r="A51" s="78" t="s">
        <v>1354</v>
      </c>
      <c r="B51" s="393">
        <v>29001823</v>
      </c>
      <c r="C51" s="68" t="s">
        <v>1243</v>
      </c>
      <c r="D51" s="68" t="s">
        <v>529</v>
      </c>
      <c r="E51" s="68">
        <v>60</v>
      </c>
      <c r="F51" s="599">
        <v>5.27</v>
      </c>
      <c r="G51" s="570">
        <f t="shared" si="0"/>
        <v>316.2</v>
      </c>
    </row>
    <row r="52" spans="1:7" ht="18.75" customHeight="1" x14ac:dyDescent="0.25">
      <c r="A52" s="78" t="s">
        <v>1355</v>
      </c>
      <c r="B52" s="393">
        <v>29001821</v>
      </c>
      <c r="C52" s="68" t="s">
        <v>1244</v>
      </c>
      <c r="D52" s="68" t="s">
        <v>529</v>
      </c>
      <c r="E52" s="68">
        <v>40</v>
      </c>
      <c r="F52" s="599">
        <v>7.89</v>
      </c>
      <c r="G52" s="570">
        <f t="shared" si="0"/>
        <v>315.59999999999997</v>
      </c>
    </row>
    <row r="53" spans="1:7" ht="24" customHeight="1" x14ac:dyDescent="0.25">
      <c r="A53" s="78" t="s">
        <v>1356</v>
      </c>
      <c r="B53" s="393">
        <v>29001822</v>
      </c>
      <c r="C53" s="68" t="s">
        <v>1245</v>
      </c>
      <c r="D53" s="68" t="s">
        <v>529</v>
      </c>
      <c r="E53" s="68">
        <v>6</v>
      </c>
      <c r="F53" s="597">
        <v>3.5</v>
      </c>
      <c r="G53" s="570">
        <f t="shared" si="0"/>
        <v>21</v>
      </c>
    </row>
    <row r="54" spans="1:7" ht="20.25" customHeight="1" x14ac:dyDescent="0.25">
      <c r="A54" s="78" t="s">
        <v>1357</v>
      </c>
      <c r="B54" s="393">
        <v>29001003</v>
      </c>
      <c r="C54" s="68" t="s">
        <v>1246</v>
      </c>
      <c r="D54" s="68" t="s">
        <v>529</v>
      </c>
      <c r="E54" s="68">
        <v>10</v>
      </c>
      <c r="F54" s="599">
        <v>13.37</v>
      </c>
      <c r="G54" s="570">
        <f t="shared" si="0"/>
        <v>133.69999999999999</v>
      </c>
    </row>
    <row r="55" spans="1:7" ht="37.5" customHeight="1" x14ac:dyDescent="0.25">
      <c r="A55" s="78" t="s">
        <v>1358</v>
      </c>
      <c r="B55" s="393">
        <v>29001845</v>
      </c>
      <c r="C55" s="68" t="s">
        <v>1247</v>
      </c>
      <c r="D55" s="68" t="s">
        <v>133</v>
      </c>
      <c r="E55" s="68">
        <v>10</v>
      </c>
      <c r="F55" s="597">
        <v>21.45</v>
      </c>
      <c r="G55" s="570">
        <f t="shared" si="0"/>
        <v>214.5</v>
      </c>
    </row>
    <row r="56" spans="1:7" ht="36" x14ac:dyDescent="0.25">
      <c r="A56" s="78" t="s">
        <v>1359</v>
      </c>
      <c r="B56" s="393">
        <v>29001846</v>
      </c>
      <c r="C56" s="68" t="s">
        <v>1248</v>
      </c>
      <c r="D56" s="68" t="s">
        <v>133</v>
      </c>
      <c r="E56" s="68">
        <v>1</v>
      </c>
      <c r="F56" s="597">
        <v>90</v>
      </c>
      <c r="G56" s="570">
        <f t="shared" si="0"/>
        <v>90</v>
      </c>
    </row>
    <row r="57" spans="1:7" ht="38.25" customHeight="1" x14ac:dyDescent="0.25">
      <c r="A57" s="78" t="s">
        <v>1360</v>
      </c>
      <c r="B57" s="393">
        <v>29001005</v>
      </c>
      <c r="C57" s="68" t="s">
        <v>1302</v>
      </c>
      <c r="D57" s="68" t="s">
        <v>133</v>
      </c>
      <c r="E57" s="68">
        <v>15</v>
      </c>
      <c r="F57" s="598">
        <v>25.6</v>
      </c>
      <c r="G57" s="570">
        <f t="shared" si="0"/>
        <v>384</v>
      </c>
    </row>
    <row r="58" spans="1:7" ht="23.25" customHeight="1" x14ac:dyDescent="0.25">
      <c r="A58" s="78" t="s">
        <v>1361</v>
      </c>
      <c r="B58" s="393">
        <v>29001712</v>
      </c>
      <c r="C58" s="68" t="s">
        <v>1249</v>
      </c>
      <c r="D58" s="68" t="s">
        <v>529</v>
      </c>
      <c r="E58" s="68">
        <v>5</v>
      </c>
      <c r="F58" s="597">
        <v>10.44</v>
      </c>
      <c r="G58" s="570">
        <f t="shared" si="0"/>
        <v>52.199999999999996</v>
      </c>
    </row>
    <row r="59" spans="1:7" ht="21.75" customHeight="1" x14ac:dyDescent="0.25">
      <c r="A59" s="78" t="s">
        <v>1362</v>
      </c>
      <c r="B59" s="393">
        <v>29001672</v>
      </c>
      <c r="C59" s="68" t="s">
        <v>1250</v>
      </c>
      <c r="D59" s="68" t="s">
        <v>539</v>
      </c>
      <c r="E59" s="68">
        <v>2</v>
      </c>
      <c r="F59" s="597">
        <v>69.989999999999995</v>
      </c>
      <c r="G59" s="570">
        <f t="shared" si="0"/>
        <v>139.97999999999999</v>
      </c>
    </row>
    <row r="60" spans="1:7" ht="19.5" customHeight="1" x14ac:dyDescent="0.25">
      <c r="A60" s="78" t="s">
        <v>1363</v>
      </c>
      <c r="B60" s="393">
        <v>29001873</v>
      </c>
      <c r="C60" s="68" t="s">
        <v>1251</v>
      </c>
      <c r="D60" s="68" t="s">
        <v>133</v>
      </c>
      <c r="E60" s="68">
        <v>5</v>
      </c>
      <c r="F60" s="597">
        <v>1165</v>
      </c>
      <c r="G60" s="570">
        <f t="shared" si="0"/>
        <v>5825</v>
      </c>
    </row>
    <row r="61" spans="1:7" ht="15.75" customHeight="1" x14ac:dyDescent="0.25">
      <c r="A61" s="78" t="s">
        <v>1364</v>
      </c>
      <c r="B61" s="393">
        <v>29001037</v>
      </c>
      <c r="C61" s="68" t="s">
        <v>1252</v>
      </c>
      <c r="D61" s="68" t="s">
        <v>539</v>
      </c>
      <c r="E61" s="68">
        <v>30</v>
      </c>
      <c r="F61" s="597">
        <v>16.45</v>
      </c>
      <c r="G61" s="570">
        <f t="shared" si="0"/>
        <v>493.5</v>
      </c>
    </row>
    <row r="62" spans="1:7" ht="38.25" customHeight="1" x14ac:dyDescent="0.25">
      <c r="A62" s="78" t="s">
        <v>1365</v>
      </c>
      <c r="B62" s="393">
        <v>29001735</v>
      </c>
      <c r="C62" s="68" t="s">
        <v>1303</v>
      </c>
      <c r="D62" s="68" t="s">
        <v>528</v>
      </c>
      <c r="E62" s="68">
        <v>10</v>
      </c>
      <c r="F62" s="597">
        <v>11.9</v>
      </c>
      <c r="G62" s="570">
        <f t="shared" si="0"/>
        <v>119</v>
      </c>
    </row>
    <row r="63" spans="1:7" ht="21" customHeight="1" x14ac:dyDescent="0.25">
      <c r="A63" s="78" t="s">
        <v>1366</v>
      </c>
      <c r="B63" s="393">
        <v>29001858</v>
      </c>
      <c r="C63" s="68" t="s">
        <v>1253</v>
      </c>
      <c r="D63" s="68" t="s">
        <v>133</v>
      </c>
      <c r="E63" s="68">
        <v>140</v>
      </c>
      <c r="F63" s="597">
        <v>18.04</v>
      </c>
      <c r="G63" s="570">
        <f t="shared" si="0"/>
        <v>2525.6</v>
      </c>
    </row>
    <row r="64" spans="1:7" ht="25.5" customHeight="1" x14ac:dyDescent="0.25">
      <c r="A64" s="78" t="s">
        <v>1367</v>
      </c>
      <c r="B64" s="393">
        <v>8003691</v>
      </c>
      <c r="C64" s="68" t="s">
        <v>1304</v>
      </c>
      <c r="D64" s="68" t="s">
        <v>133</v>
      </c>
      <c r="E64" s="68">
        <v>2</v>
      </c>
      <c r="F64" s="597">
        <v>46</v>
      </c>
      <c r="G64" s="570">
        <f t="shared" si="0"/>
        <v>92</v>
      </c>
    </row>
    <row r="65" spans="1:7" ht="23.25" customHeight="1" x14ac:dyDescent="0.25">
      <c r="A65" s="78" t="s">
        <v>1368</v>
      </c>
      <c r="B65" s="393">
        <v>29001855</v>
      </c>
      <c r="C65" s="68" t="s">
        <v>1254</v>
      </c>
      <c r="D65" s="68" t="s">
        <v>133</v>
      </c>
      <c r="E65" s="68">
        <v>2</v>
      </c>
      <c r="F65" s="597">
        <v>73</v>
      </c>
      <c r="G65" s="570">
        <f t="shared" si="0"/>
        <v>146</v>
      </c>
    </row>
    <row r="66" spans="1:7" ht="18" customHeight="1" x14ac:dyDescent="0.25">
      <c r="A66" s="78" t="s">
        <v>1369</v>
      </c>
      <c r="B66" s="393">
        <v>29001851</v>
      </c>
      <c r="C66" s="68" t="s">
        <v>1255</v>
      </c>
      <c r="D66" s="68" t="s">
        <v>133</v>
      </c>
      <c r="E66" s="68">
        <v>2</v>
      </c>
      <c r="F66" s="597">
        <v>73</v>
      </c>
      <c r="G66" s="570">
        <f t="shared" si="0"/>
        <v>146</v>
      </c>
    </row>
    <row r="67" spans="1:7" ht="15" customHeight="1" x14ac:dyDescent="0.25">
      <c r="A67" s="78" t="s">
        <v>1370</v>
      </c>
      <c r="B67" s="393">
        <v>29001848</v>
      </c>
      <c r="C67" s="68" t="s">
        <v>1256</v>
      </c>
      <c r="D67" s="68" t="s">
        <v>133</v>
      </c>
      <c r="E67" s="68">
        <v>2</v>
      </c>
      <c r="F67" s="597">
        <v>73</v>
      </c>
      <c r="G67" s="570">
        <f t="shared" si="0"/>
        <v>146</v>
      </c>
    </row>
    <row r="68" spans="1:7" ht="18.75" customHeight="1" x14ac:dyDescent="0.25">
      <c r="A68" s="78" t="s">
        <v>1371</v>
      </c>
      <c r="B68" s="393">
        <v>29001852</v>
      </c>
      <c r="C68" s="68" t="s">
        <v>1257</v>
      </c>
      <c r="D68" s="68" t="s">
        <v>133</v>
      </c>
      <c r="E68" s="68">
        <v>2</v>
      </c>
      <c r="F68" s="597">
        <v>73</v>
      </c>
      <c r="G68" s="570">
        <f t="shared" si="0"/>
        <v>146</v>
      </c>
    </row>
    <row r="69" spans="1:7" ht="17.25" customHeight="1" x14ac:dyDescent="0.25">
      <c r="A69" s="78" t="s">
        <v>1372</v>
      </c>
      <c r="B69" s="393">
        <v>29001849</v>
      </c>
      <c r="C69" s="68" t="s">
        <v>1258</v>
      </c>
      <c r="D69" s="68" t="s">
        <v>133</v>
      </c>
      <c r="E69" s="68">
        <v>2</v>
      </c>
      <c r="F69" s="597">
        <v>73</v>
      </c>
      <c r="G69" s="570">
        <f t="shared" si="0"/>
        <v>146</v>
      </c>
    </row>
    <row r="70" spans="1:7" ht="17.25" customHeight="1" x14ac:dyDescent="0.25">
      <c r="A70" s="78" t="s">
        <v>1373</v>
      </c>
      <c r="B70" s="393">
        <v>29001853</v>
      </c>
      <c r="C70" s="68" t="s">
        <v>1259</v>
      </c>
      <c r="D70" s="68" t="s">
        <v>133</v>
      </c>
      <c r="E70" s="68">
        <v>2</v>
      </c>
      <c r="F70" s="597">
        <v>73</v>
      </c>
      <c r="G70" s="570">
        <f t="shared" si="0"/>
        <v>146</v>
      </c>
    </row>
    <row r="71" spans="1:7" ht="18.75" customHeight="1" x14ac:dyDescent="0.25">
      <c r="A71" s="78" t="s">
        <v>1374</v>
      </c>
      <c r="B71" s="393">
        <v>29001738</v>
      </c>
      <c r="C71" s="68" t="s">
        <v>1260</v>
      </c>
      <c r="D71" s="68" t="s">
        <v>133</v>
      </c>
      <c r="E71" s="68">
        <v>2</v>
      </c>
      <c r="F71" s="597">
        <v>73</v>
      </c>
      <c r="G71" s="570">
        <f t="shared" si="0"/>
        <v>146</v>
      </c>
    </row>
    <row r="72" spans="1:7" ht="20.25" customHeight="1" x14ac:dyDescent="0.25">
      <c r="A72" s="78" t="s">
        <v>1375</v>
      </c>
      <c r="B72" s="393">
        <v>29001854</v>
      </c>
      <c r="C72" s="68" t="s">
        <v>1261</v>
      </c>
      <c r="D72" s="68" t="s">
        <v>133</v>
      </c>
      <c r="E72" s="68">
        <v>2</v>
      </c>
      <c r="F72" s="597">
        <v>73</v>
      </c>
      <c r="G72" s="570">
        <f t="shared" ref="G72:G106" si="1">E72*F72</f>
        <v>146</v>
      </c>
    </row>
    <row r="73" spans="1:7" ht="18" customHeight="1" x14ac:dyDescent="0.25">
      <c r="A73" s="78" t="s">
        <v>1376</v>
      </c>
      <c r="B73" s="393">
        <v>29001850</v>
      </c>
      <c r="C73" s="68" t="s">
        <v>1262</v>
      </c>
      <c r="D73" s="68" t="s">
        <v>133</v>
      </c>
      <c r="E73" s="68">
        <v>2</v>
      </c>
      <c r="F73" s="597">
        <v>73</v>
      </c>
      <c r="G73" s="570">
        <f t="shared" si="1"/>
        <v>146</v>
      </c>
    </row>
    <row r="74" spans="1:7" ht="19.5" customHeight="1" x14ac:dyDescent="0.25">
      <c r="A74" s="78" t="s">
        <v>1377</v>
      </c>
      <c r="B74" s="393">
        <v>29001839</v>
      </c>
      <c r="C74" s="68" t="s">
        <v>1263</v>
      </c>
      <c r="D74" s="68" t="s">
        <v>529</v>
      </c>
      <c r="E74" s="68">
        <v>2</v>
      </c>
      <c r="F74" s="597">
        <v>43.89</v>
      </c>
      <c r="G74" s="570">
        <f t="shared" si="1"/>
        <v>87.78</v>
      </c>
    </row>
    <row r="75" spans="1:7" ht="15.75" customHeight="1" x14ac:dyDescent="0.25">
      <c r="A75" s="78" t="s">
        <v>1378</v>
      </c>
      <c r="B75" s="393">
        <v>29001837</v>
      </c>
      <c r="C75" s="68" t="s">
        <v>1264</v>
      </c>
      <c r="D75" s="68" t="s">
        <v>529</v>
      </c>
      <c r="E75" s="68">
        <v>2</v>
      </c>
      <c r="F75" s="599">
        <v>38.950000000000003</v>
      </c>
      <c r="G75" s="570">
        <f t="shared" si="1"/>
        <v>77.900000000000006</v>
      </c>
    </row>
    <row r="76" spans="1:7" ht="18.75" customHeight="1" x14ac:dyDescent="0.25">
      <c r="A76" s="78" t="s">
        <v>1379</v>
      </c>
      <c r="B76" s="393">
        <v>29001838</v>
      </c>
      <c r="C76" s="68" t="s">
        <v>1265</v>
      </c>
      <c r="D76" s="68" t="s">
        <v>529</v>
      </c>
      <c r="E76" s="68">
        <v>2</v>
      </c>
      <c r="F76" s="599">
        <v>38.950000000000003</v>
      </c>
      <c r="G76" s="570">
        <f t="shared" si="1"/>
        <v>77.900000000000006</v>
      </c>
    </row>
    <row r="77" spans="1:7" ht="13.5" customHeight="1" x14ac:dyDescent="0.25">
      <c r="A77" s="78" t="s">
        <v>1380</v>
      </c>
      <c r="B77" s="393">
        <v>29001835</v>
      </c>
      <c r="C77" s="68" t="s">
        <v>1266</v>
      </c>
      <c r="D77" s="68" t="s">
        <v>529</v>
      </c>
      <c r="E77" s="68">
        <v>1</v>
      </c>
      <c r="F77" s="599">
        <v>50</v>
      </c>
      <c r="G77" s="570">
        <f t="shared" si="1"/>
        <v>50</v>
      </c>
    </row>
    <row r="78" spans="1:7" ht="24.75" customHeight="1" x14ac:dyDescent="0.25">
      <c r="A78" s="78" t="s">
        <v>1381</v>
      </c>
      <c r="B78" s="393">
        <v>29001847</v>
      </c>
      <c r="C78" s="68" t="s">
        <v>1267</v>
      </c>
      <c r="D78" s="68" t="s">
        <v>133</v>
      </c>
      <c r="E78" s="68">
        <v>6</v>
      </c>
      <c r="F78" s="597">
        <v>144.88999999999999</v>
      </c>
      <c r="G78" s="570">
        <f t="shared" si="1"/>
        <v>869.33999999999992</v>
      </c>
    </row>
    <row r="79" spans="1:7" ht="22.5" customHeight="1" x14ac:dyDescent="0.25">
      <c r="A79" s="78" t="s">
        <v>1382</v>
      </c>
      <c r="B79" s="393">
        <v>29001866</v>
      </c>
      <c r="C79" s="68" t="s">
        <v>1268</v>
      </c>
      <c r="D79" s="68" t="s">
        <v>133</v>
      </c>
      <c r="E79" s="68">
        <v>60</v>
      </c>
      <c r="F79" s="597">
        <v>27.49</v>
      </c>
      <c r="G79" s="570">
        <f t="shared" si="1"/>
        <v>1649.3999999999999</v>
      </c>
    </row>
    <row r="80" spans="1:7" ht="17.25" customHeight="1" x14ac:dyDescent="0.25">
      <c r="A80" s="78" t="s">
        <v>1383</v>
      </c>
      <c r="B80" s="393">
        <v>29001090</v>
      </c>
      <c r="C80" s="68" t="s">
        <v>1269</v>
      </c>
      <c r="D80" s="68" t="s">
        <v>528</v>
      </c>
      <c r="E80" s="68">
        <v>40</v>
      </c>
      <c r="F80" s="597">
        <v>9.69</v>
      </c>
      <c r="G80" s="570">
        <f t="shared" si="1"/>
        <v>387.59999999999997</v>
      </c>
    </row>
    <row r="81" spans="1:7" ht="22.5" customHeight="1" x14ac:dyDescent="0.25">
      <c r="A81" s="78" t="s">
        <v>1384</v>
      </c>
      <c r="B81" s="393">
        <v>29001089</v>
      </c>
      <c r="C81" s="68" t="s">
        <v>1270</v>
      </c>
      <c r="D81" s="68" t="s">
        <v>528</v>
      </c>
      <c r="E81" s="68">
        <v>5</v>
      </c>
      <c r="F81" s="600">
        <v>26</v>
      </c>
      <c r="G81" s="570">
        <f t="shared" si="1"/>
        <v>130</v>
      </c>
    </row>
    <row r="82" spans="1:7" ht="60" x14ac:dyDescent="0.25">
      <c r="A82" s="78" t="s">
        <v>1385</v>
      </c>
      <c r="B82" s="393">
        <v>29001887</v>
      </c>
      <c r="C82" s="68" t="s">
        <v>1305</v>
      </c>
      <c r="D82" s="68" t="s">
        <v>133</v>
      </c>
      <c r="E82" s="68">
        <v>5</v>
      </c>
      <c r="F82" s="597">
        <v>32</v>
      </c>
      <c r="G82" s="570">
        <f t="shared" si="1"/>
        <v>160</v>
      </c>
    </row>
    <row r="83" spans="1:7" ht="60" x14ac:dyDescent="0.25">
      <c r="A83" s="78" t="s">
        <v>1386</v>
      </c>
      <c r="B83" s="393">
        <v>29001886</v>
      </c>
      <c r="C83" s="68" t="s">
        <v>1306</v>
      </c>
      <c r="D83" s="68" t="s">
        <v>133</v>
      </c>
      <c r="E83" s="68">
        <v>6</v>
      </c>
      <c r="F83" s="597">
        <v>52</v>
      </c>
      <c r="G83" s="570">
        <f t="shared" si="1"/>
        <v>312</v>
      </c>
    </row>
    <row r="84" spans="1:7" ht="36" customHeight="1" x14ac:dyDescent="0.25">
      <c r="A84" s="78" t="s">
        <v>1387</v>
      </c>
      <c r="B84" s="393">
        <v>29001868</v>
      </c>
      <c r="C84" s="68" t="s">
        <v>1271</v>
      </c>
      <c r="D84" s="68" t="s">
        <v>529</v>
      </c>
      <c r="E84" s="68">
        <v>15</v>
      </c>
      <c r="F84" s="599">
        <v>31.6</v>
      </c>
      <c r="G84" s="570">
        <f t="shared" si="1"/>
        <v>474</v>
      </c>
    </row>
    <row r="85" spans="1:7" ht="30.75" customHeight="1" x14ac:dyDescent="0.25">
      <c r="A85" s="78" t="s">
        <v>1388</v>
      </c>
      <c r="B85" s="393">
        <v>29001869</v>
      </c>
      <c r="C85" s="68" t="s">
        <v>1272</v>
      </c>
      <c r="D85" s="68" t="s">
        <v>529</v>
      </c>
      <c r="E85" s="68">
        <v>360</v>
      </c>
      <c r="F85" s="599">
        <v>31.6</v>
      </c>
      <c r="G85" s="570">
        <f t="shared" si="1"/>
        <v>11376</v>
      </c>
    </row>
    <row r="86" spans="1:7" ht="26.25" customHeight="1" x14ac:dyDescent="0.25">
      <c r="A86" s="78" t="s">
        <v>1389</v>
      </c>
      <c r="B86" s="393">
        <v>29001867</v>
      </c>
      <c r="C86" s="68" t="s">
        <v>1273</v>
      </c>
      <c r="D86" s="68" t="s">
        <v>529</v>
      </c>
      <c r="E86" s="68">
        <v>20</v>
      </c>
      <c r="F86" s="599">
        <v>31.6</v>
      </c>
      <c r="G86" s="570">
        <f t="shared" si="1"/>
        <v>632</v>
      </c>
    </row>
    <row r="87" spans="1:7" ht="24" customHeight="1" x14ac:dyDescent="0.25">
      <c r="A87" s="78" t="s">
        <v>1390</v>
      </c>
      <c r="B87" s="393">
        <v>29001841</v>
      </c>
      <c r="C87" s="68" t="s">
        <v>1274</v>
      </c>
      <c r="D87" s="68" t="s">
        <v>133</v>
      </c>
      <c r="E87" s="68">
        <v>360</v>
      </c>
      <c r="F87" s="597">
        <v>39.21</v>
      </c>
      <c r="G87" s="570">
        <f t="shared" si="1"/>
        <v>14115.6</v>
      </c>
    </row>
    <row r="88" spans="1:7" ht="38.25" customHeight="1" x14ac:dyDescent="0.25">
      <c r="A88" s="78" t="s">
        <v>1391</v>
      </c>
      <c r="B88" s="393">
        <v>2001811</v>
      </c>
      <c r="C88" s="68" t="s">
        <v>1307</v>
      </c>
      <c r="D88" s="68" t="s">
        <v>528</v>
      </c>
      <c r="E88" s="68">
        <v>12</v>
      </c>
      <c r="F88" s="599">
        <v>4.9000000000000004</v>
      </c>
      <c r="G88" s="570">
        <f t="shared" si="1"/>
        <v>58.800000000000004</v>
      </c>
    </row>
    <row r="89" spans="1:7" ht="23.25" customHeight="1" x14ac:dyDescent="0.25">
      <c r="A89" s="78" t="s">
        <v>1392</v>
      </c>
      <c r="B89" s="393">
        <v>29001484</v>
      </c>
      <c r="C89" s="68" t="s">
        <v>1275</v>
      </c>
      <c r="D89" s="68" t="s">
        <v>133</v>
      </c>
      <c r="E89" s="68">
        <v>4</v>
      </c>
      <c r="F89" s="597">
        <v>30.8</v>
      </c>
      <c r="G89" s="570">
        <f t="shared" si="1"/>
        <v>123.2</v>
      </c>
    </row>
    <row r="90" spans="1:7" ht="18" customHeight="1" x14ac:dyDescent="0.25">
      <c r="A90" s="78" t="s">
        <v>1393</v>
      </c>
      <c r="B90" s="393">
        <v>29001116</v>
      </c>
      <c r="C90" s="68" t="s">
        <v>1276</v>
      </c>
      <c r="D90" s="68" t="s">
        <v>528</v>
      </c>
      <c r="E90" s="68">
        <v>1</v>
      </c>
      <c r="F90" s="597">
        <v>17.89</v>
      </c>
      <c r="G90" s="570">
        <f t="shared" si="1"/>
        <v>17.89</v>
      </c>
    </row>
    <row r="91" spans="1:7" ht="18" customHeight="1" x14ac:dyDescent="0.25">
      <c r="A91" s="78" t="s">
        <v>1394</v>
      </c>
      <c r="B91" s="393">
        <v>29001751</v>
      </c>
      <c r="C91" s="68" t="s">
        <v>1277</v>
      </c>
      <c r="D91" s="68" t="s">
        <v>529</v>
      </c>
      <c r="E91" s="68">
        <v>8</v>
      </c>
      <c r="F91" s="597">
        <v>183</v>
      </c>
      <c r="G91" s="570">
        <f t="shared" si="1"/>
        <v>1464</v>
      </c>
    </row>
    <row r="92" spans="1:7" ht="24" customHeight="1" x14ac:dyDescent="0.25">
      <c r="A92" s="78" t="s">
        <v>1395</v>
      </c>
      <c r="B92" s="393">
        <v>29001833</v>
      </c>
      <c r="C92" s="68" t="s">
        <v>1278</v>
      </c>
      <c r="D92" s="68" t="s">
        <v>528</v>
      </c>
      <c r="E92" s="68">
        <v>2</v>
      </c>
      <c r="F92" s="597">
        <v>130</v>
      </c>
      <c r="G92" s="570">
        <f t="shared" si="1"/>
        <v>260</v>
      </c>
    </row>
    <row r="93" spans="1:7" ht="15" customHeight="1" x14ac:dyDescent="0.25">
      <c r="A93" s="78" t="s">
        <v>1396</v>
      </c>
      <c r="B93" s="393">
        <v>29001874</v>
      </c>
      <c r="C93" s="68" t="s">
        <v>1279</v>
      </c>
      <c r="D93" s="68" t="s">
        <v>133</v>
      </c>
      <c r="E93" s="68">
        <v>120</v>
      </c>
      <c r="F93" s="599">
        <v>43</v>
      </c>
      <c r="G93" s="570">
        <f t="shared" si="1"/>
        <v>5160</v>
      </c>
    </row>
    <row r="94" spans="1:7" ht="36.75" customHeight="1" x14ac:dyDescent="0.25">
      <c r="A94" s="78" t="s">
        <v>1397</v>
      </c>
      <c r="B94" s="393">
        <v>29001870</v>
      </c>
      <c r="C94" s="68" t="s">
        <v>1280</v>
      </c>
      <c r="D94" s="68" t="s">
        <v>529</v>
      </c>
      <c r="E94" s="68">
        <v>20</v>
      </c>
      <c r="F94" s="597">
        <v>25.89</v>
      </c>
      <c r="G94" s="570">
        <f t="shared" si="1"/>
        <v>517.79999999999995</v>
      </c>
    </row>
    <row r="95" spans="1:7" ht="20.25" customHeight="1" x14ac:dyDescent="0.25">
      <c r="A95" s="78" t="s">
        <v>1398</v>
      </c>
      <c r="B95" s="393">
        <v>29001775</v>
      </c>
      <c r="C95" s="68" t="s">
        <v>1281</v>
      </c>
      <c r="D95" s="68" t="s">
        <v>529</v>
      </c>
      <c r="E95" s="68">
        <v>1000</v>
      </c>
      <c r="F95" s="597">
        <v>17.89</v>
      </c>
      <c r="G95" s="570">
        <f t="shared" si="1"/>
        <v>17890</v>
      </c>
    </row>
    <row r="96" spans="1:7" ht="48" x14ac:dyDescent="0.25">
      <c r="A96" s="78" t="s">
        <v>1399</v>
      </c>
      <c r="B96" s="393">
        <v>29001555</v>
      </c>
      <c r="C96" s="68" t="s">
        <v>1308</v>
      </c>
      <c r="D96" s="68" t="s">
        <v>1282</v>
      </c>
      <c r="E96" s="68">
        <v>40</v>
      </c>
      <c r="F96" s="597">
        <v>0.6</v>
      </c>
      <c r="G96" s="570">
        <f t="shared" si="1"/>
        <v>24</v>
      </c>
    </row>
    <row r="97" spans="1:7" ht="33" customHeight="1" x14ac:dyDescent="0.25">
      <c r="A97" s="78" t="s">
        <v>1400</v>
      </c>
      <c r="B97" s="393">
        <v>29001711</v>
      </c>
      <c r="C97" s="68" t="s">
        <v>1283</v>
      </c>
      <c r="D97" s="68" t="s">
        <v>529</v>
      </c>
      <c r="E97" s="68">
        <v>8</v>
      </c>
      <c r="F97" s="598">
        <v>24.22</v>
      </c>
      <c r="G97" s="570">
        <f t="shared" si="1"/>
        <v>193.76</v>
      </c>
    </row>
    <row r="98" spans="1:7" ht="20.25" customHeight="1" x14ac:dyDescent="0.25">
      <c r="A98" s="78" t="s">
        <v>1401</v>
      </c>
      <c r="B98" s="393">
        <v>29001832</v>
      </c>
      <c r="C98" s="68" t="s">
        <v>1284</v>
      </c>
      <c r="D98" s="68" t="s">
        <v>528</v>
      </c>
      <c r="E98" s="68">
        <v>100</v>
      </c>
      <c r="F98" s="597">
        <v>168</v>
      </c>
      <c r="G98" s="570">
        <f t="shared" si="1"/>
        <v>16800</v>
      </c>
    </row>
    <row r="99" spans="1:7" ht="30" customHeight="1" x14ac:dyDescent="0.25">
      <c r="A99" s="78" t="s">
        <v>1402</v>
      </c>
      <c r="B99" s="393">
        <v>29001831</v>
      </c>
      <c r="C99" s="68" t="s">
        <v>1285</v>
      </c>
      <c r="D99" s="68" t="s">
        <v>529</v>
      </c>
      <c r="E99" s="68">
        <v>100</v>
      </c>
      <c r="F99" s="597">
        <v>42</v>
      </c>
      <c r="G99" s="570">
        <f t="shared" si="1"/>
        <v>4200</v>
      </c>
    </row>
    <row r="100" spans="1:7" ht="54" customHeight="1" x14ac:dyDescent="0.25">
      <c r="A100" s="78" t="s">
        <v>1403</v>
      </c>
      <c r="B100" s="393">
        <v>29001829</v>
      </c>
      <c r="C100" s="68" t="s">
        <v>1286</v>
      </c>
      <c r="D100" s="68" t="s">
        <v>529</v>
      </c>
      <c r="E100" s="68">
        <v>150</v>
      </c>
      <c r="F100" s="597">
        <v>48.55</v>
      </c>
      <c r="G100" s="570">
        <f t="shared" si="1"/>
        <v>7282.5</v>
      </c>
    </row>
    <row r="101" spans="1:7" ht="48" customHeight="1" x14ac:dyDescent="0.25">
      <c r="A101" s="78" t="s">
        <v>1404</v>
      </c>
      <c r="B101" s="393">
        <v>29001827</v>
      </c>
      <c r="C101" s="68" t="s">
        <v>1287</v>
      </c>
      <c r="D101" s="68" t="s">
        <v>529</v>
      </c>
      <c r="E101" s="68">
        <v>250</v>
      </c>
      <c r="F101" s="597">
        <v>69.67</v>
      </c>
      <c r="G101" s="570">
        <f t="shared" si="1"/>
        <v>17417.5</v>
      </c>
    </row>
    <row r="102" spans="1:7" ht="42.75" customHeight="1" x14ac:dyDescent="0.25">
      <c r="A102" s="78" t="s">
        <v>1405</v>
      </c>
      <c r="B102" s="393">
        <v>29001828</v>
      </c>
      <c r="C102" s="68" t="s">
        <v>1288</v>
      </c>
      <c r="D102" s="68" t="s">
        <v>529</v>
      </c>
      <c r="E102" s="68">
        <v>400</v>
      </c>
      <c r="F102" s="597">
        <v>62</v>
      </c>
      <c r="G102" s="570">
        <f t="shared" si="1"/>
        <v>24800</v>
      </c>
    </row>
    <row r="103" spans="1:7" ht="40.5" customHeight="1" x14ac:dyDescent="0.25">
      <c r="A103" s="78" t="s">
        <v>1406</v>
      </c>
      <c r="B103" s="393">
        <v>29001830</v>
      </c>
      <c r="C103" s="68" t="s">
        <v>1289</v>
      </c>
      <c r="D103" s="68" t="s">
        <v>529</v>
      </c>
      <c r="E103" s="68">
        <v>10</v>
      </c>
      <c r="F103" s="597">
        <v>38.5</v>
      </c>
      <c r="G103" s="570">
        <f t="shared" si="1"/>
        <v>385</v>
      </c>
    </row>
    <row r="104" spans="1:7" ht="28.5" customHeight="1" x14ac:dyDescent="0.25">
      <c r="A104" s="78" t="s">
        <v>1407</v>
      </c>
      <c r="B104" s="393">
        <v>29001826</v>
      </c>
      <c r="C104" s="68" t="s">
        <v>1290</v>
      </c>
      <c r="D104" s="68" t="s">
        <v>529</v>
      </c>
      <c r="E104" s="68">
        <v>300</v>
      </c>
      <c r="F104" s="597">
        <v>52.89</v>
      </c>
      <c r="G104" s="570">
        <f t="shared" si="1"/>
        <v>15867</v>
      </c>
    </row>
    <row r="105" spans="1:7" ht="38.25" customHeight="1" x14ac:dyDescent="0.25">
      <c r="A105" s="78" t="s">
        <v>1408</v>
      </c>
      <c r="B105" s="393">
        <v>29001114</v>
      </c>
      <c r="C105" s="68" t="s">
        <v>1309</v>
      </c>
      <c r="D105" s="68" t="s">
        <v>528</v>
      </c>
      <c r="E105" s="334">
        <v>200</v>
      </c>
      <c r="F105" s="597">
        <v>0.65</v>
      </c>
      <c r="G105" s="570">
        <f t="shared" si="1"/>
        <v>130</v>
      </c>
    </row>
    <row r="106" spans="1:7" ht="48" x14ac:dyDescent="0.25">
      <c r="A106" s="78" t="s">
        <v>1409</v>
      </c>
      <c r="B106" s="393">
        <v>29001721</v>
      </c>
      <c r="C106" s="68" t="s">
        <v>1292</v>
      </c>
      <c r="D106" s="68" t="s">
        <v>1207</v>
      </c>
      <c r="E106" s="334">
        <v>100</v>
      </c>
      <c r="F106" s="597">
        <v>0.19</v>
      </c>
      <c r="G106" s="570">
        <f t="shared" si="1"/>
        <v>19</v>
      </c>
    </row>
    <row r="107" spans="1:7" x14ac:dyDescent="0.25">
      <c r="A107" s="873" t="s">
        <v>2885</v>
      </c>
      <c r="B107" s="874"/>
      <c r="C107" s="874"/>
      <c r="D107" s="875"/>
      <c r="E107" s="527"/>
      <c r="F107" s="603"/>
      <c r="G107" s="603">
        <f>SUM(G7:G106)</f>
        <v>291000.25000000012</v>
      </c>
    </row>
  </sheetData>
  <mergeCells count="5">
    <mergeCell ref="A5:G5"/>
    <mergeCell ref="A2:G2"/>
    <mergeCell ref="A3:G3"/>
    <mergeCell ref="A4:G4"/>
    <mergeCell ref="A107:D107"/>
  </mergeCells>
  <pageMargins left="0.11811023622047245" right="0.11811023622047245" top="0.39370078740157483" bottom="0.3937007874015748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8"/>
  <sheetViews>
    <sheetView topLeftCell="A5" zoomScaleNormal="100" workbookViewId="0">
      <selection activeCell="A7" sqref="A7:XFD7"/>
    </sheetView>
  </sheetViews>
  <sheetFormatPr defaultRowHeight="15" x14ac:dyDescent="0.25"/>
  <cols>
    <col min="1" max="1" width="5" bestFit="1" customWidth="1"/>
    <col min="2" max="2" width="10.140625" style="128" bestFit="1" customWidth="1"/>
    <col min="3" max="3" width="53.85546875" customWidth="1"/>
    <col min="4" max="4" width="6.28515625" customWidth="1"/>
    <col min="6" max="6" width="10.5703125" bestFit="1" customWidth="1"/>
    <col min="7" max="7" width="11" bestFit="1" customWidth="1"/>
  </cols>
  <sheetData>
    <row r="1" spans="1:7" x14ac:dyDescent="0.25">
      <c r="A1" s="4"/>
      <c r="B1" s="163"/>
      <c r="C1" s="4"/>
      <c r="D1" s="4"/>
    </row>
    <row r="2" spans="1:7" ht="18.75" x14ac:dyDescent="0.25">
      <c r="A2" s="853" t="s">
        <v>0</v>
      </c>
      <c r="B2" s="853"/>
      <c r="C2" s="853"/>
      <c r="D2" s="853"/>
      <c r="E2" s="853"/>
      <c r="F2" s="853"/>
      <c r="G2" s="853"/>
    </row>
    <row r="3" spans="1:7" ht="18.75" x14ac:dyDescent="0.25">
      <c r="A3" s="853" t="s">
        <v>1</v>
      </c>
      <c r="B3" s="853"/>
      <c r="C3" s="853"/>
      <c r="D3" s="853"/>
      <c r="E3" s="853"/>
      <c r="F3" s="853"/>
      <c r="G3" s="853"/>
    </row>
    <row r="4" spans="1:7" ht="19.5" thickBot="1" x14ac:dyDescent="0.3">
      <c r="A4" s="854" t="s">
        <v>2</v>
      </c>
      <c r="B4" s="854"/>
      <c r="C4" s="854"/>
      <c r="D4" s="854"/>
      <c r="E4" s="854"/>
      <c r="F4" s="854"/>
      <c r="G4" s="854"/>
    </row>
    <row r="5" spans="1:7" ht="28.5" x14ac:dyDescent="0.25">
      <c r="A5" s="876" t="s">
        <v>122</v>
      </c>
      <c r="B5" s="877"/>
      <c r="C5" s="877"/>
      <c r="D5" s="877"/>
      <c r="E5" s="877"/>
      <c r="F5" s="877"/>
      <c r="G5" s="878"/>
    </row>
    <row r="6" spans="1:7" x14ac:dyDescent="0.25">
      <c r="A6" s="272" t="s">
        <v>13</v>
      </c>
      <c r="B6" s="272" t="s">
        <v>2613</v>
      </c>
      <c r="C6" s="272" t="s">
        <v>15</v>
      </c>
      <c r="D6" s="272" t="s">
        <v>7</v>
      </c>
      <c r="E6" s="272" t="s">
        <v>2862</v>
      </c>
      <c r="F6" s="272" t="s">
        <v>1070</v>
      </c>
      <c r="G6" s="186" t="s">
        <v>1071</v>
      </c>
    </row>
    <row r="7" spans="1:7" ht="312" x14ac:dyDescent="0.25">
      <c r="A7" s="219">
        <v>1</v>
      </c>
      <c r="B7" s="220">
        <v>58001186</v>
      </c>
      <c r="C7" s="271" t="s">
        <v>3487</v>
      </c>
      <c r="D7" s="28" t="s">
        <v>956</v>
      </c>
      <c r="E7" s="219">
        <v>300</v>
      </c>
      <c r="F7" s="604">
        <v>215</v>
      </c>
      <c r="G7" s="604">
        <f>E7*F7</f>
        <v>64500</v>
      </c>
    </row>
    <row r="8" spans="1:7" x14ac:dyDescent="0.25">
      <c r="A8" s="879" t="s">
        <v>2885</v>
      </c>
      <c r="B8" s="880"/>
      <c r="C8" s="880"/>
      <c r="D8" s="881"/>
      <c r="E8" s="525"/>
      <c r="F8" s="525"/>
      <c r="G8" s="550">
        <f>SUM(G7)</f>
        <v>64500</v>
      </c>
    </row>
  </sheetData>
  <mergeCells count="5">
    <mergeCell ref="A5:G5"/>
    <mergeCell ref="A2:G2"/>
    <mergeCell ref="A3:G3"/>
    <mergeCell ref="A4:G4"/>
    <mergeCell ref="A8:D8"/>
  </mergeCells>
  <pageMargins left="0.31496062992125984" right="0.31496062992125984" top="0.78740157480314965" bottom="0.78740157480314965" header="0.31496062992125984" footer="0.31496062992125984"/>
  <pageSetup paperSize="9" scale="9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1"/>
  <sheetViews>
    <sheetView workbookViewId="0">
      <selection activeCell="A6" sqref="A6:N6"/>
    </sheetView>
  </sheetViews>
  <sheetFormatPr defaultRowHeight="15" x14ac:dyDescent="0.25"/>
  <cols>
    <col min="1" max="1" width="5.140625" style="2" bestFit="1" customWidth="1"/>
    <col min="2" max="2" width="10.85546875" style="2" bestFit="1" customWidth="1"/>
    <col min="3" max="3" width="53.140625" style="36" customWidth="1"/>
    <col min="4" max="4" width="5.7109375" style="2" bestFit="1" customWidth="1"/>
    <col min="5" max="5" width="7.7109375" bestFit="1" customWidth="1"/>
    <col min="6" max="6" width="6.140625" bestFit="1" customWidth="1"/>
    <col min="7" max="7" width="7.85546875" bestFit="1" customWidth="1"/>
    <col min="8" max="9" width="5" bestFit="1" customWidth="1"/>
    <col min="10" max="10" width="8.42578125" bestFit="1" customWidth="1"/>
    <col min="11" max="11" width="7.42578125" style="128" bestFit="1" customWidth="1"/>
    <col min="12" max="12" width="5.85546875" bestFit="1" customWidth="1"/>
    <col min="13" max="13" width="8.85546875" bestFit="1" customWidth="1"/>
    <col min="14" max="14" width="12.7109375" bestFit="1" customWidth="1"/>
  </cols>
  <sheetData>
    <row r="1" spans="1:14" x14ac:dyDescent="0.25">
      <c r="A1" s="11"/>
      <c r="B1" s="11"/>
      <c r="C1" s="35"/>
      <c r="D1" s="11"/>
    </row>
    <row r="2" spans="1:14" ht="18.75" x14ac:dyDescent="0.25">
      <c r="A2" s="806" t="s">
        <v>0</v>
      </c>
      <c r="B2" s="806"/>
      <c r="C2" s="806"/>
      <c r="D2" s="806"/>
      <c r="E2" s="806"/>
      <c r="F2" s="806"/>
      <c r="G2" s="806"/>
      <c r="H2" s="806"/>
      <c r="I2" s="806"/>
      <c r="J2" s="806"/>
      <c r="K2" s="806"/>
    </row>
    <row r="3" spans="1:14" ht="18.75" x14ac:dyDescent="0.25">
      <c r="A3" s="806" t="s">
        <v>1</v>
      </c>
      <c r="B3" s="806"/>
      <c r="C3" s="806"/>
      <c r="D3" s="806"/>
      <c r="E3" s="806"/>
      <c r="F3" s="806"/>
      <c r="G3" s="806"/>
      <c r="H3" s="806"/>
      <c r="I3" s="806"/>
      <c r="J3" s="806"/>
      <c r="K3" s="806"/>
    </row>
    <row r="4" spans="1:14" ht="18.75" x14ac:dyDescent="0.25">
      <c r="A4" s="886" t="s">
        <v>2</v>
      </c>
      <c r="B4" s="886"/>
      <c r="C4" s="886"/>
      <c r="D4" s="886"/>
      <c r="E4" s="886"/>
      <c r="F4" s="886"/>
      <c r="G4" s="886"/>
      <c r="H4" s="886"/>
      <c r="I4" s="886"/>
      <c r="J4" s="886"/>
      <c r="K4" s="886"/>
    </row>
    <row r="5" spans="1:14" ht="15.75" thickBot="1" x14ac:dyDescent="0.3">
      <c r="A5" s="11"/>
      <c r="B5" s="11"/>
      <c r="C5" s="35"/>
      <c r="D5" s="11"/>
    </row>
    <row r="6" spans="1:14" ht="29.25" thickBot="1" x14ac:dyDescent="0.3">
      <c r="A6" s="883" t="s">
        <v>129</v>
      </c>
      <c r="B6" s="884"/>
      <c r="C6" s="884"/>
      <c r="D6" s="884"/>
      <c r="E6" s="884"/>
      <c r="F6" s="884"/>
      <c r="G6" s="884"/>
      <c r="H6" s="884"/>
      <c r="I6" s="884"/>
      <c r="J6" s="884"/>
      <c r="K6" s="884"/>
      <c r="L6" s="884"/>
      <c r="M6" s="884"/>
      <c r="N6" s="885"/>
    </row>
    <row r="7" spans="1:14" s="2" customFormat="1" x14ac:dyDescent="0.25">
      <c r="A7" s="739" t="s">
        <v>13</v>
      </c>
      <c r="B7" s="739" t="s">
        <v>14</v>
      </c>
      <c r="C7" s="739" t="s">
        <v>15</v>
      </c>
      <c r="D7" s="740" t="s">
        <v>7</v>
      </c>
      <c r="E7" s="740" t="s">
        <v>2753</v>
      </c>
      <c r="F7" s="739" t="s">
        <v>2862</v>
      </c>
      <c r="G7" s="739" t="s">
        <v>2766</v>
      </c>
      <c r="H7" s="739" t="s">
        <v>2882</v>
      </c>
      <c r="I7" s="739" t="s">
        <v>2776</v>
      </c>
      <c r="J7" s="739" t="s">
        <v>2779</v>
      </c>
      <c r="K7" s="739" t="s">
        <v>2780</v>
      </c>
      <c r="L7" s="132" t="s">
        <v>1462</v>
      </c>
      <c r="M7" s="132" t="s">
        <v>1570</v>
      </c>
      <c r="N7" s="132" t="s">
        <v>1571</v>
      </c>
    </row>
    <row r="8" spans="1:14" x14ac:dyDescent="0.25">
      <c r="A8" s="605">
        <v>1</v>
      </c>
      <c r="B8" s="606">
        <v>172002304</v>
      </c>
      <c r="C8" s="607" t="s">
        <v>123</v>
      </c>
      <c r="D8" s="608" t="s">
        <v>124</v>
      </c>
      <c r="E8" s="343">
        <v>5</v>
      </c>
      <c r="F8" s="343">
        <v>1</v>
      </c>
      <c r="G8" s="343">
        <v>5</v>
      </c>
      <c r="H8" s="611">
        <v>25</v>
      </c>
      <c r="I8" s="609">
        <v>5</v>
      </c>
      <c r="J8" s="343"/>
      <c r="K8" s="343">
        <v>4</v>
      </c>
      <c r="L8" s="343">
        <f>E8+F8+G8+H8+I8+J8</f>
        <v>41</v>
      </c>
      <c r="M8" s="612">
        <v>4200</v>
      </c>
      <c r="N8" s="570">
        <f>L8*M8</f>
        <v>172200</v>
      </c>
    </row>
    <row r="9" spans="1:14" ht="72" x14ac:dyDescent="0.25">
      <c r="A9" s="319">
        <v>2</v>
      </c>
      <c r="B9" s="320">
        <v>172002308</v>
      </c>
      <c r="C9" s="610" t="s">
        <v>3488</v>
      </c>
      <c r="D9" s="321" t="s">
        <v>124</v>
      </c>
      <c r="E9" s="343">
        <v>8</v>
      </c>
      <c r="F9" s="343">
        <v>2</v>
      </c>
      <c r="G9" s="343">
        <v>10</v>
      </c>
      <c r="H9" s="198">
        <v>10</v>
      </c>
      <c r="I9" s="322">
        <v>5</v>
      </c>
      <c r="J9" s="343">
        <v>15</v>
      </c>
      <c r="K9" s="343">
        <v>4</v>
      </c>
      <c r="L9" s="343">
        <f t="shared" ref="L9:L18" si="0">E9+F9+G9+H9+I9+J9</f>
        <v>50</v>
      </c>
      <c r="M9" s="612">
        <v>3500</v>
      </c>
      <c r="N9" s="570">
        <f t="shared" ref="N9:N18" si="1">L9*M9</f>
        <v>175000</v>
      </c>
    </row>
    <row r="10" spans="1:14" ht="60" x14ac:dyDescent="0.25">
      <c r="A10" s="319">
        <v>3</v>
      </c>
      <c r="B10" s="320">
        <v>172002307</v>
      </c>
      <c r="C10" s="610" t="s">
        <v>3489</v>
      </c>
      <c r="D10" s="321" t="s">
        <v>124</v>
      </c>
      <c r="E10" s="343">
        <v>20</v>
      </c>
      <c r="F10" s="343">
        <v>2</v>
      </c>
      <c r="G10" s="343">
        <v>10</v>
      </c>
      <c r="H10" s="198">
        <v>20</v>
      </c>
      <c r="I10" s="322">
        <v>5</v>
      </c>
      <c r="J10" s="343"/>
      <c r="K10" s="343">
        <v>4</v>
      </c>
      <c r="L10" s="343">
        <f t="shared" si="0"/>
        <v>57</v>
      </c>
      <c r="M10" s="612">
        <v>2800</v>
      </c>
      <c r="N10" s="570">
        <f t="shared" si="1"/>
        <v>159600</v>
      </c>
    </row>
    <row r="11" spans="1:14" ht="24" x14ac:dyDescent="0.25">
      <c r="A11" s="605">
        <v>4</v>
      </c>
      <c r="B11" s="320">
        <v>172002303</v>
      </c>
      <c r="C11" s="610" t="s">
        <v>3490</v>
      </c>
      <c r="D11" s="321" t="s">
        <v>124</v>
      </c>
      <c r="E11" s="343">
        <v>5</v>
      </c>
      <c r="F11" s="343">
        <v>2</v>
      </c>
      <c r="G11" s="343">
        <v>5</v>
      </c>
      <c r="H11" s="198">
        <v>20</v>
      </c>
      <c r="I11" s="322">
        <v>5</v>
      </c>
      <c r="J11" s="343">
        <v>5</v>
      </c>
      <c r="K11" s="343">
        <v>4</v>
      </c>
      <c r="L11" s="343">
        <f t="shared" si="0"/>
        <v>42</v>
      </c>
      <c r="M11" s="612">
        <v>12950</v>
      </c>
      <c r="N11" s="570">
        <f t="shared" si="1"/>
        <v>543900</v>
      </c>
    </row>
    <row r="12" spans="1:14" ht="96" x14ac:dyDescent="0.25">
      <c r="A12" s="319">
        <v>5</v>
      </c>
      <c r="B12" s="320">
        <v>172002305</v>
      </c>
      <c r="C12" s="610" t="s">
        <v>3491</v>
      </c>
      <c r="D12" s="321" t="s">
        <v>124</v>
      </c>
      <c r="E12" s="343">
        <v>15</v>
      </c>
      <c r="F12" s="343">
        <v>2</v>
      </c>
      <c r="G12" s="343">
        <v>10</v>
      </c>
      <c r="H12" s="198">
        <v>20</v>
      </c>
      <c r="I12" s="322">
        <v>12</v>
      </c>
      <c r="J12" s="343">
        <v>10</v>
      </c>
      <c r="K12" s="343">
        <v>4</v>
      </c>
      <c r="L12" s="343">
        <f t="shared" si="0"/>
        <v>69</v>
      </c>
      <c r="M12" s="613">
        <v>3900</v>
      </c>
      <c r="N12" s="570">
        <f t="shared" si="1"/>
        <v>269100</v>
      </c>
    </row>
    <row r="13" spans="1:14" ht="84" x14ac:dyDescent="0.25">
      <c r="A13" s="319">
        <v>6</v>
      </c>
      <c r="B13" s="320">
        <v>172002306</v>
      </c>
      <c r="C13" s="610" t="s">
        <v>3492</v>
      </c>
      <c r="D13" s="321" t="s">
        <v>124</v>
      </c>
      <c r="E13" s="343">
        <v>10</v>
      </c>
      <c r="F13" s="343">
        <v>2</v>
      </c>
      <c r="G13" s="343">
        <v>20</v>
      </c>
      <c r="H13" s="198">
        <v>20</v>
      </c>
      <c r="I13" s="322">
        <v>12</v>
      </c>
      <c r="J13" s="343"/>
      <c r="K13" s="343">
        <v>4</v>
      </c>
      <c r="L13" s="343">
        <f t="shared" si="0"/>
        <v>64</v>
      </c>
      <c r="M13" s="570">
        <v>5500</v>
      </c>
      <c r="N13" s="570">
        <f t="shared" si="1"/>
        <v>352000</v>
      </c>
    </row>
    <row r="14" spans="1:14" ht="84" x14ac:dyDescent="0.25">
      <c r="A14" s="605">
        <v>7</v>
      </c>
      <c r="B14" s="320">
        <v>172002312</v>
      </c>
      <c r="C14" s="610" t="s">
        <v>3493</v>
      </c>
      <c r="D14" s="321" t="s">
        <v>124</v>
      </c>
      <c r="E14" s="343">
        <v>10</v>
      </c>
      <c r="F14" s="343">
        <v>2</v>
      </c>
      <c r="G14" s="343">
        <v>20</v>
      </c>
      <c r="H14" s="198">
        <v>20</v>
      </c>
      <c r="I14" s="322">
        <v>12</v>
      </c>
      <c r="J14" s="343">
        <v>10</v>
      </c>
      <c r="K14" s="343">
        <v>4</v>
      </c>
      <c r="L14" s="343">
        <f t="shared" si="0"/>
        <v>74</v>
      </c>
      <c r="M14" s="612">
        <v>1300</v>
      </c>
      <c r="N14" s="570">
        <f t="shared" si="1"/>
        <v>96200</v>
      </c>
    </row>
    <row r="15" spans="1:14" ht="84" x14ac:dyDescent="0.25">
      <c r="A15" s="319">
        <v>8</v>
      </c>
      <c r="B15" s="320">
        <v>172002309</v>
      </c>
      <c r="C15" s="610" t="s">
        <v>3494</v>
      </c>
      <c r="D15" s="321" t="s">
        <v>124</v>
      </c>
      <c r="E15" s="343"/>
      <c r="F15" s="343">
        <v>4</v>
      </c>
      <c r="G15" s="343">
        <v>20</v>
      </c>
      <c r="H15" s="198">
        <v>15</v>
      </c>
      <c r="I15" s="322">
        <v>12</v>
      </c>
      <c r="J15" s="343"/>
      <c r="K15" s="343">
        <v>4</v>
      </c>
      <c r="L15" s="343">
        <f t="shared" si="0"/>
        <v>51</v>
      </c>
      <c r="M15" s="612">
        <v>1300</v>
      </c>
      <c r="N15" s="570">
        <f t="shared" si="1"/>
        <v>66300</v>
      </c>
    </row>
    <row r="16" spans="1:14" ht="84" x14ac:dyDescent="0.25">
      <c r="A16" s="319">
        <v>9</v>
      </c>
      <c r="B16" s="320">
        <v>172002310</v>
      </c>
      <c r="C16" s="610" t="s">
        <v>3495</v>
      </c>
      <c r="D16" s="321" t="s">
        <v>124</v>
      </c>
      <c r="E16" s="343">
        <v>10</v>
      </c>
      <c r="F16" s="343">
        <v>2</v>
      </c>
      <c r="G16" s="343">
        <v>30</v>
      </c>
      <c r="H16" s="198">
        <v>20</v>
      </c>
      <c r="I16" s="322">
        <v>12</v>
      </c>
      <c r="J16" s="343"/>
      <c r="K16" s="343">
        <v>4</v>
      </c>
      <c r="L16" s="343">
        <f t="shared" si="0"/>
        <v>74</v>
      </c>
      <c r="M16" s="612">
        <v>1600</v>
      </c>
      <c r="N16" s="570">
        <f t="shared" si="1"/>
        <v>118400</v>
      </c>
    </row>
    <row r="17" spans="1:14" ht="84" x14ac:dyDescent="0.25">
      <c r="A17" s="605">
        <v>10</v>
      </c>
      <c r="B17" s="320">
        <v>172002311</v>
      </c>
      <c r="C17" s="610" t="s">
        <v>3496</v>
      </c>
      <c r="D17" s="321" t="s">
        <v>124</v>
      </c>
      <c r="E17" s="343">
        <v>5</v>
      </c>
      <c r="F17" s="343">
        <v>2</v>
      </c>
      <c r="G17" s="343">
        <v>30</v>
      </c>
      <c r="H17" s="198">
        <v>10</v>
      </c>
      <c r="I17" s="322">
        <v>12</v>
      </c>
      <c r="J17" s="343"/>
      <c r="K17" s="343">
        <v>4</v>
      </c>
      <c r="L17" s="343">
        <f t="shared" si="0"/>
        <v>59</v>
      </c>
      <c r="M17" s="612">
        <v>2300</v>
      </c>
      <c r="N17" s="570">
        <f t="shared" si="1"/>
        <v>135700</v>
      </c>
    </row>
    <row r="18" spans="1:14" x14ac:dyDescent="0.25">
      <c r="A18" s="733">
        <v>11</v>
      </c>
      <c r="B18" s="734">
        <v>172002125</v>
      </c>
      <c r="C18" s="735" t="s">
        <v>127</v>
      </c>
      <c r="D18" s="736" t="s">
        <v>128</v>
      </c>
      <c r="E18" s="302"/>
      <c r="F18" s="302"/>
      <c r="G18" s="302">
        <v>200</v>
      </c>
      <c r="H18" s="331">
        <v>200</v>
      </c>
      <c r="I18" s="332">
        <v>500</v>
      </c>
      <c r="J18" s="302">
        <v>300</v>
      </c>
      <c r="K18" s="302">
        <v>200</v>
      </c>
      <c r="L18" s="302">
        <f t="shared" si="0"/>
        <v>1200</v>
      </c>
      <c r="M18" s="737">
        <v>101</v>
      </c>
      <c r="N18" s="738">
        <f t="shared" si="1"/>
        <v>121200</v>
      </c>
    </row>
    <row r="19" spans="1:14" x14ac:dyDescent="0.25">
      <c r="A19" s="873" t="s">
        <v>2885</v>
      </c>
      <c r="B19" s="874"/>
      <c r="C19" s="874"/>
      <c r="D19" s="874"/>
      <c r="E19" s="875"/>
      <c r="F19" s="527"/>
      <c r="G19" s="527"/>
      <c r="H19" s="527"/>
      <c r="I19" s="527"/>
      <c r="J19" s="527"/>
      <c r="K19" s="527"/>
      <c r="L19" s="527"/>
      <c r="M19" s="615"/>
      <c r="N19" s="616">
        <f>SUM(N8:N18)</f>
        <v>2209600</v>
      </c>
    </row>
    <row r="21" spans="1:14" ht="26.25" x14ac:dyDescent="0.4">
      <c r="A21" s="882"/>
      <c r="B21" s="882"/>
      <c r="C21" s="882"/>
      <c r="D21" s="882"/>
      <c r="E21" s="882"/>
      <c r="F21" s="882"/>
      <c r="G21" s="882"/>
      <c r="H21" s="882"/>
      <c r="I21" s="882"/>
      <c r="J21" s="882"/>
      <c r="K21" s="882"/>
      <c r="L21" s="882"/>
      <c r="M21" s="882"/>
      <c r="N21" s="882"/>
    </row>
  </sheetData>
  <mergeCells count="6">
    <mergeCell ref="A21:N21"/>
    <mergeCell ref="A6:N6"/>
    <mergeCell ref="A19:E19"/>
    <mergeCell ref="A2:K2"/>
    <mergeCell ref="A3:K3"/>
    <mergeCell ref="A4:K4"/>
  </mergeCells>
  <pageMargins left="0" right="0" top="0.78740157480314965" bottom="0.78740157480314965" header="0.31496062992125984" footer="0.31496062992125984"/>
  <pageSetup paperSize="9" scale="8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0"/>
  <sheetViews>
    <sheetView topLeftCell="A5" workbookViewId="0">
      <selection activeCell="F9" sqref="F9"/>
    </sheetView>
  </sheetViews>
  <sheetFormatPr defaultRowHeight="15" x14ac:dyDescent="0.25"/>
  <cols>
    <col min="1" max="1" width="5.7109375" bestFit="1" customWidth="1"/>
    <col min="2" max="2" width="11.28515625" bestFit="1" customWidth="1"/>
    <col min="3" max="3" width="45.28515625" customWidth="1"/>
    <col min="4" max="4" width="5.85546875" bestFit="1" customWidth="1"/>
    <col min="5" max="5" width="8.7109375" bestFit="1" customWidth="1"/>
    <col min="6" max="6" width="8.7109375" style="128" customWidth="1"/>
    <col min="7" max="7" width="6.140625" bestFit="1" customWidth="1"/>
    <col min="8" max="8" width="7.85546875" bestFit="1" customWidth="1"/>
    <col min="9" max="9" width="6.140625" bestFit="1" customWidth="1"/>
    <col min="10" max="10" width="5.5703125" bestFit="1" customWidth="1"/>
    <col min="11" max="11" width="5.85546875" bestFit="1" customWidth="1"/>
    <col min="12" max="12" width="9.28515625" style="128" bestFit="1" customWidth="1"/>
    <col min="13" max="13" width="7.42578125" style="128" bestFit="1" customWidth="1"/>
    <col min="14" max="14" width="6.5703125" bestFit="1" customWidth="1"/>
    <col min="15" max="15" width="6.42578125" bestFit="1" customWidth="1"/>
    <col min="16" max="16" width="13.7109375" bestFit="1" customWidth="1"/>
  </cols>
  <sheetData>
    <row r="1" spans="1:16" x14ac:dyDescent="0.25">
      <c r="A1" s="4"/>
      <c r="B1" s="4"/>
      <c r="C1" s="4"/>
      <c r="D1" s="4"/>
      <c r="E1" s="4"/>
      <c r="F1" s="732"/>
    </row>
    <row r="2" spans="1:16" x14ac:dyDescent="0.25">
      <c r="A2" s="4"/>
      <c r="B2" s="4"/>
      <c r="C2" s="4"/>
      <c r="D2" s="4"/>
      <c r="E2" s="4"/>
      <c r="F2" s="732"/>
    </row>
    <row r="3" spans="1:16" ht="18.75" x14ac:dyDescent="0.25">
      <c r="A3" s="4"/>
      <c r="B3" s="853" t="s">
        <v>0</v>
      </c>
      <c r="C3" s="853"/>
      <c r="D3" s="853"/>
      <c r="E3" s="853"/>
      <c r="F3" s="853"/>
      <c r="G3" s="853"/>
      <c r="H3" s="853"/>
      <c r="I3" s="853"/>
    </row>
    <row r="4" spans="1:16" ht="18.75" x14ac:dyDescent="0.25">
      <c r="A4" s="4"/>
      <c r="B4" s="853" t="s">
        <v>1</v>
      </c>
      <c r="C4" s="853"/>
      <c r="D4" s="853"/>
      <c r="E4" s="853"/>
      <c r="F4" s="853"/>
      <c r="G4" s="853"/>
      <c r="H4" s="853"/>
      <c r="I4" s="853"/>
    </row>
    <row r="5" spans="1:16" ht="19.5" thickBot="1" x14ac:dyDescent="0.3">
      <c r="A5" s="4"/>
      <c r="B5" s="889" t="s">
        <v>2</v>
      </c>
      <c r="C5" s="889"/>
      <c r="D5" s="889"/>
      <c r="E5" s="889"/>
      <c r="F5" s="889"/>
      <c r="G5" s="889"/>
      <c r="H5" s="889"/>
      <c r="I5" s="889"/>
    </row>
    <row r="6" spans="1:16" ht="36" x14ac:dyDescent="0.25">
      <c r="A6" s="887" t="s">
        <v>130</v>
      </c>
      <c r="B6" s="888"/>
      <c r="C6" s="888"/>
      <c r="D6" s="888"/>
      <c r="E6" s="888"/>
      <c r="F6" s="888"/>
      <c r="G6" s="888"/>
      <c r="H6" s="888"/>
      <c r="I6" s="888"/>
      <c r="J6" s="888"/>
      <c r="K6" s="888"/>
      <c r="L6" s="888"/>
      <c r="M6" s="888"/>
      <c r="N6" s="888"/>
      <c r="O6" s="888"/>
      <c r="P6" s="888"/>
    </row>
    <row r="7" spans="1:16" x14ac:dyDescent="0.25">
      <c r="A7" s="317" t="s">
        <v>41</v>
      </c>
      <c r="B7" s="317" t="s">
        <v>4</v>
      </c>
      <c r="C7" s="317" t="s">
        <v>131</v>
      </c>
      <c r="D7" s="318" t="s">
        <v>81</v>
      </c>
      <c r="E7" s="318" t="s">
        <v>2753</v>
      </c>
      <c r="F7" s="318" t="s">
        <v>3747</v>
      </c>
      <c r="G7" s="317" t="s">
        <v>2862</v>
      </c>
      <c r="H7" s="318" t="s">
        <v>2766</v>
      </c>
      <c r="I7" s="318" t="s">
        <v>2769</v>
      </c>
      <c r="J7" s="318" t="s">
        <v>2882</v>
      </c>
      <c r="K7" s="318" t="s">
        <v>2776</v>
      </c>
      <c r="L7" s="318" t="s">
        <v>2779</v>
      </c>
      <c r="M7" s="318" t="s">
        <v>2780</v>
      </c>
      <c r="N7" s="130" t="s">
        <v>1462</v>
      </c>
      <c r="O7" s="130" t="s">
        <v>868</v>
      </c>
      <c r="P7" s="130" t="s">
        <v>869</v>
      </c>
    </row>
    <row r="8" spans="1:16" ht="216" x14ac:dyDescent="0.25">
      <c r="A8" s="319">
        <v>1</v>
      </c>
      <c r="B8" s="320">
        <v>172002301</v>
      </c>
      <c r="C8" s="66" t="s">
        <v>3007</v>
      </c>
      <c r="D8" s="321" t="s">
        <v>124</v>
      </c>
      <c r="E8" s="322">
        <v>20</v>
      </c>
      <c r="F8" s="322">
        <v>20</v>
      </c>
      <c r="G8" s="322">
        <v>20</v>
      </c>
      <c r="H8" s="322">
        <v>10</v>
      </c>
      <c r="I8" s="322">
        <v>60</v>
      </c>
      <c r="J8" s="322">
        <v>80</v>
      </c>
      <c r="K8" s="322">
        <v>60</v>
      </c>
      <c r="L8" s="322">
        <v>200</v>
      </c>
      <c r="M8" s="322">
        <v>150</v>
      </c>
      <c r="N8" s="322">
        <f>E8+G8+H8+I8+J8+K8+L8</f>
        <v>450</v>
      </c>
      <c r="O8" s="326">
        <v>365</v>
      </c>
      <c r="P8" s="326">
        <f>N8*O8</f>
        <v>164250</v>
      </c>
    </row>
    <row r="9" spans="1:16" ht="108" x14ac:dyDescent="0.25">
      <c r="A9" s="323">
        <v>2</v>
      </c>
      <c r="B9" s="324">
        <v>172002302</v>
      </c>
      <c r="C9" s="66" t="s">
        <v>3008</v>
      </c>
      <c r="D9" s="325" t="s">
        <v>124</v>
      </c>
      <c r="E9" s="322">
        <v>20</v>
      </c>
      <c r="F9" s="322">
        <v>20</v>
      </c>
      <c r="G9" s="322">
        <v>5</v>
      </c>
      <c r="H9" s="322">
        <v>10</v>
      </c>
      <c r="I9" s="322">
        <v>30</v>
      </c>
      <c r="J9" s="322">
        <v>20</v>
      </c>
      <c r="K9" s="322">
        <v>12</v>
      </c>
      <c r="L9" s="322">
        <v>50</v>
      </c>
      <c r="M9" s="322">
        <v>50</v>
      </c>
      <c r="N9" s="322">
        <f>E9+G9+H9+I9+J9+K9+L9</f>
        <v>147</v>
      </c>
      <c r="O9" s="326">
        <v>536.45000000000005</v>
      </c>
      <c r="P9" s="326">
        <f>N9*O9</f>
        <v>78858.150000000009</v>
      </c>
    </row>
    <row r="10" spans="1:16" x14ac:dyDescent="0.25">
      <c r="A10" s="858" t="s">
        <v>2885</v>
      </c>
      <c r="B10" s="859"/>
      <c r="C10" s="860"/>
      <c r="D10" s="544"/>
      <c r="E10" s="544"/>
      <c r="F10" s="544"/>
      <c r="G10" s="544"/>
      <c r="H10" s="544"/>
      <c r="I10" s="544"/>
      <c r="J10" s="544"/>
      <c r="K10" s="544"/>
      <c r="L10" s="544"/>
      <c r="M10" s="544"/>
      <c r="N10" s="544"/>
      <c r="O10" s="544"/>
      <c r="P10" s="617">
        <f>SUM(P8:P9)</f>
        <v>243108.15000000002</v>
      </c>
    </row>
  </sheetData>
  <mergeCells count="5">
    <mergeCell ref="A6:P6"/>
    <mergeCell ref="A10:C10"/>
    <mergeCell ref="B3:I3"/>
    <mergeCell ref="B4:I4"/>
    <mergeCell ref="B5:I5"/>
  </mergeCells>
  <pageMargins left="0.11811023622047245" right="0.11811023622047245" top="0.78740157480314965" bottom="0.78740157480314965" header="0.31496062992125984" footer="0.31496062992125984"/>
  <pageSetup paperSize="9" scale="8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1"/>
  <sheetViews>
    <sheetView workbookViewId="0">
      <selection activeCell="F10" sqref="F10"/>
    </sheetView>
  </sheetViews>
  <sheetFormatPr defaultRowHeight="15" x14ac:dyDescent="0.25"/>
  <cols>
    <col min="1" max="1" width="4.7109375" bestFit="1" customWidth="1"/>
    <col min="2" max="2" width="11.140625" bestFit="1" customWidth="1"/>
    <col min="3" max="3" width="41" customWidth="1"/>
    <col min="4" max="4" width="4.85546875" bestFit="1" customWidth="1"/>
    <col min="5" max="5" width="7.28515625" bestFit="1" customWidth="1"/>
    <col min="6" max="6" width="7.28515625" style="128" customWidth="1"/>
    <col min="7" max="7" width="6" bestFit="1" customWidth="1"/>
    <col min="9" max="9" width="6.85546875" bestFit="1" customWidth="1"/>
    <col min="10" max="10" width="6" bestFit="1" customWidth="1"/>
    <col min="11" max="11" width="4.7109375" bestFit="1" customWidth="1"/>
    <col min="12" max="12" width="8" style="128" bestFit="1" customWidth="1"/>
    <col min="13" max="13" width="7.28515625" style="128" bestFit="1" customWidth="1"/>
    <col min="15" max="15" width="9.28515625" bestFit="1" customWidth="1"/>
    <col min="16" max="16" width="10.140625" bestFit="1" customWidth="1"/>
  </cols>
  <sheetData>
    <row r="1" spans="1:16" x14ac:dyDescent="0.25">
      <c r="A1" s="8"/>
      <c r="B1" s="8"/>
      <c r="C1" s="8"/>
      <c r="D1" s="8"/>
    </row>
    <row r="2" spans="1:16" x14ac:dyDescent="0.25">
      <c r="A2" s="8"/>
      <c r="B2" s="8"/>
      <c r="C2" s="8"/>
      <c r="D2" s="8"/>
    </row>
    <row r="3" spans="1:16" ht="18.75" x14ac:dyDescent="0.25">
      <c r="A3" s="757" t="s">
        <v>0</v>
      </c>
      <c r="B3" s="757"/>
      <c r="C3" s="757"/>
      <c r="D3" s="757"/>
      <c r="E3" s="757"/>
      <c r="F3" s="757"/>
      <c r="G3" s="757"/>
      <c r="H3" s="757"/>
      <c r="I3" s="757"/>
      <c r="J3" s="757"/>
    </row>
    <row r="4" spans="1:16" ht="18.75" x14ac:dyDescent="0.25">
      <c r="A4" s="757" t="s">
        <v>1</v>
      </c>
      <c r="B4" s="757"/>
      <c r="C4" s="757"/>
      <c r="D4" s="757"/>
      <c r="E4" s="757"/>
      <c r="F4" s="757"/>
      <c r="G4" s="757"/>
      <c r="H4" s="757"/>
      <c r="I4" s="757"/>
      <c r="J4" s="757"/>
    </row>
    <row r="5" spans="1:16" ht="18.75" x14ac:dyDescent="0.25">
      <c r="A5" s="772" t="s">
        <v>2</v>
      </c>
      <c r="B5" s="772"/>
      <c r="C5" s="772"/>
      <c r="D5" s="772"/>
      <c r="E5" s="772"/>
      <c r="F5" s="772"/>
      <c r="G5" s="772"/>
      <c r="H5" s="772"/>
      <c r="I5" s="772"/>
      <c r="J5" s="772"/>
    </row>
    <row r="6" spans="1:16" ht="15.75" thickBot="1" x14ac:dyDescent="0.3">
      <c r="A6" s="8"/>
      <c r="B6" s="8"/>
      <c r="C6" s="8"/>
      <c r="D6" s="8"/>
    </row>
    <row r="7" spans="1:16" ht="34.5" thickBot="1" x14ac:dyDescent="0.3">
      <c r="A7" s="890" t="s">
        <v>132</v>
      </c>
      <c r="B7" s="891"/>
      <c r="C7" s="891"/>
      <c r="D7" s="891"/>
      <c r="E7" s="891"/>
      <c r="F7" s="891"/>
      <c r="G7" s="891"/>
      <c r="H7" s="891"/>
      <c r="I7" s="891"/>
      <c r="J7" s="891"/>
      <c r="K7" s="891"/>
      <c r="L7" s="891"/>
      <c r="M7" s="891"/>
      <c r="N7" s="891"/>
      <c r="O7" s="891"/>
      <c r="P7" s="892"/>
    </row>
    <row r="8" spans="1:16" s="128" customFormat="1" x14ac:dyDescent="0.25">
      <c r="A8" s="146" t="s">
        <v>13</v>
      </c>
      <c r="B8" s="620" t="s">
        <v>3009</v>
      </c>
      <c r="C8" s="620" t="s">
        <v>15</v>
      </c>
      <c r="D8" s="620" t="s">
        <v>7</v>
      </c>
      <c r="E8" s="620" t="s">
        <v>2753</v>
      </c>
      <c r="F8" s="620" t="s">
        <v>3747</v>
      </c>
      <c r="G8" s="620" t="s">
        <v>2862</v>
      </c>
      <c r="H8" s="620" t="s">
        <v>2766</v>
      </c>
      <c r="I8" s="620" t="s">
        <v>2769</v>
      </c>
      <c r="J8" s="620" t="s">
        <v>2882</v>
      </c>
      <c r="K8" s="620" t="s">
        <v>2776</v>
      </c>
      <c r="L8" s="620" t="s">
        <v>2779</v>
      </c>
      <c r="M8" s="620" t="s">
        <v>2780</v>
      </c>
      <c r="N8" s="145" t="s">
        <v>1462</v>
      </c>
      <c r="O8" s="145" t="s">
        <v>868</v>
      </c>
      <c r="P8" s="145" t="s">
        <v>869</v>
      </c>
    </row>
    <row r="9" spans="1:16" ht="25.5" x14ac:dyDescent="0.25">
      <c r="A9" s="327">
        <v>1</v>
      </c>
      <c r="B9" s="328">
        <v>172001803</v>
      </c>
      <c r="C9" s="329" t="s">
        <v>134</v>
      </c>
      <c r="D9" s="330" t="s">
        <v>6</v>
      </c>
      <c r="E9" s="273">
        <v>250</v>
      </c>
      <c r="F9" s="273">
        <v>250</v>
      </c>
      <c r="G9" s="273">
        <v>600</v>
      </c>
      <c r="H9" s="273">
        <v>2000</v>
      </c>
      <c r="I9" s="273">
        <v>500</v>
      </c>
      <c r="J9" s="273">
        <v>4000</v>
      </c>
      <c r="K9" s="273">
        <v>100</v>
      </c>
      <c r="L9" s="273">
        <v>200</v>
      </c>
      <c r="M9" s="273">
        <v>400</v>
      </c>
      <c r="N9" s="273">
        <f>E9+G9+H9+I9+J9+K9+L9+M9</f>
        <v>8050</v>
      </c>
      <c r="O9" s="460">
        <v>3.99</v>
      </c>
      <c r="P9" s="460">
        <f>N9*O9</f>
        <v>32119.5</v>
      </c>
    </row>
    <row r="10" spans="1:16" ht="25.5" x14ac:dyDescent="0.25">
      <c r="A10" s="327">
        <v>2</v>
      </c>
      <c r="B10" s="328">
        <v>172002323</v>
      </c>
      <c r="C10" s="329" t="s">
        <v>135</v>
      </c>
      <c r="D10" s="330" t="s">
        <v>6</v>
      </c>
      <c r="E10" s="273">
        <v>100</v>
      </c>
      <c r="F10" s="273">
        <v>100</v>
      </c>
      <c r="G10" s="273">
        <v>2400</v>
      </c>
      <c r="H10" s="273">
        <v>2000</v>
      </c>
      <c r="I10" s="273">
        <v>2000</v>
      </c>
      <c r="J10" s="273">
        <v>10000</v>
      </c>
      <c r="K10" s="273">
        <v>200</v>
      </c>
      <c r="L10" s="273">
        <v>1500</v>
      </c>
      <c r="M10" s="273">
        <v>1600</v>
      </c>
      <c r="N10" s="273">
        <f>E10+G10+H10+I10+J10+K10+L10+M10</f>
        <v>19800</v>
      </c>
      <c r="O10" s="618">
        <v>3.99</v>
      </c>
      <c r="P10" s="460">
        <f>N10*O10</f>
        <v>79002</v>
      </c>
    </row>
    <row r="11" spans="1:16" x14ac:dyDescent="0.25">
      <c r="A11" s="820" t="s">
        <v>2885</v>
      </c>
      <c r="B11" s="821"/>
      <c r="C11" s="822"/>
      <c r="D11" s="589"/>
      <c r="E11" s="587"/>
      <c r="F11" s="587"/>
      <c r="G11" s="587"/>
      <c r="H11" s="587"/>
      <c r="I11" s="587"/>
      <c r="J11" s="587"/>
      <c r="K11" s="587"/>
      <c r="L11" s="587"/>
      <c r="M11" s="587"/>
      <c r="N11" s="587"/>
      <c r="O11" s="619"/>
      <c r="P11" s="619">
        <f>SUM(P9:P10)</f>
        <v>111121.5</v>
      </c>
    </row>
  </sheetData>
  <mergeCells count="5">
    <mergeCell ref="A11:C11"/>
    <mergeCell ref="A7:P7"/>
    <mergeCell ref="A3:J3"/>
    <mergeCell ref="A4:J4"/>
    <mergeCell ref="A5:J5"/>
  </mergeCells>
  <pageMargins left="0.11811023622047245" right="0.11811023622047245" top="0.78740157480314965" bottom="0.78740157480314965" header="0.31496062992125984" footer="0.31496062992125984"/>
  <pageSetup paperSize="9" scale="9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G12"/>
  <sheetViews>
    <sheetView workbookViewId="0">
      <selection activeCell="K6" sqref="K6"/>
    </sheetView>
  </sheetViews>
  <sheetFormatPr defaultRowHeight="15" x14ac:dyDescent="0.25"/>
  <cols>
    <col min="1" max="1" width="7.85546875" customWidth="1"/>
    <col min="2" max="2" width="14.42578125" style="128" customWidth="1"/>
    <col min="3" max="3" width="56.85546875" style="20" customWidth="1"/>
    <col min="4" max="4" width="8.7109375" customWidth="1"/>
    <col min="5" max="5" width="9.28515625" bestFit="1" customWidth="1"/>
    <col min="6" max="6" width="14.85546875" bestFit="1" customWidth="1"/>
    <col min="7" max="7" width="14.7109375" customWidth="1"/>
  </cols>
  <sheetData>
    <row r="2" spans="1:7" ht="18.75" x14ac:dyDescent="0.25">
      <c r="A2" s="757" t="s">
        <v>0</v>
      </c>
      <c r="B2" s="757"/>
      <c r="C2" s="757"/>
      <c r="D2" s="757"/>
      <c r="E2" s="757"/>
      <c r="F2" s="757"/>
      <c r="G2" s="757"/>
    </row>
    <row r="3" spans="1:7" ht="18.75" x14ac:dyDescent="0.25">
      <c r="A3" s="757" t="s">
        <v>1</v>
      </c>
      <c r="B3" s="757"/>
      <c r="C3" s="757"/>
      <c r="D3" s="757"/>
      <c r="E3" s="757"/>
      <c r="F3" s="757"/>
      <c r="G3" s="757"/>
    </row>
    <row r="4" spans="1:7" ht="18.75" x14ac:dyDescent="0.25">
      <c r="A4" s="772" t="s">
        <v>2</v>
      </c>
      <c r="B4" s="772"/>
      <c r="C4" s="772"/>
      <c r="D4" s="772"/>
      <c r="E4" s="772"/>
      <c r="F4" s="772"/>
      <c r="G4" s="772"/>
    </row>
    <row r="5" spans="1:7" ht="15.75" thickBot="1" x14ac:dyDescent="0.3"/>
    <row r="6" spans="1:7" ht="47.25" thickBot="1" x14ac:dyDescent="0.3">
      <c r="A6" s="893" t="s">
        <v>358</v>
      </c>
      <c r="B6" s="894"/>
      <c r="C6" s="894"/>
      <c r="D6" s="894"/>
      <c r="E6" s="894"/>
      <c r="F6" s="894"/>
      <c r="G6" s="895"/>
    </row>
    <row r="7" spans="1:7" x14ac:dyDescent="0.25">
      <c r="A7" s="126" t="s">
        <v>3</v>
      </c>
      <c r="B7" s="126" t="s">
        <v>2613</v>
      </c>
      <c r="C7" s="126" t="s">
        <v>121</v>
      </c>
      <c r="D7" s="126" t="s">
        <v>6</v>
      </c>
      <c r="E7" s="126" t="s">
        <v>1462</v>
      </c>
      <c r="F7" s="214" t="s">
        <v>868</v>
      </c>
      <c r="G7" s="214" t="s">
        <v>869</v>
      </c>
    </row>
    <row r="8" spans="1:7" s="128" customFormat="1" ht="24" x14ac:dyDescent="0.25">
      <c r="A8" s="331">
        <v>1</v>
      </c>
      <c r="B8" s="332">
        <v>223001023</v>
      </c>
      <c r="C8" s="333" t="s">
        <v>2773</v>
      </c>
      <c r="D8" s="331" t="s">
        <v>19</v>
      </c>
      <c r="E8" s="331">
        <v>1000</v>
      </c>
      <c r="F8" s="338">
        <v>378</v>
      </c>
      <c r="G8" s="337">
        <f>E8*F8</f>
        <v>378000</v>
      </c>
    </row>
    <row r="9" spans="1:7" ht="24" x14ac:dyDescent="0.25">
      <c r="A9" s="334">
        <v>2</v>
      </c>
      <c r="B9" s="335">
        <v>223001023</v>
      </c>
      <c r="C9" s="333" t="s">
        <v>1575</v>
      </c>
      <c r="D9" s="334" t="s">
        <v>25</v>
      </c>
      <c r="E9" s="334">
        <v>30</v>
      </c>
      <c r="F9" s="338">
        <v>2609.25</v>
      </c>
      <c r="G9" s="337">
        <f t="shared" ref="G9:G11" si="0">E9*F9</f>
        <v>78277.5</v>
      </c>
    </row>
    <row r="10" spans="1:7" ht="24" x14ac:dyDescent="0.25">
      <c r="A10" s="334">
        <v>3</v>
      </c>
      <c r="B10" s="335">
        <v>223001024</v>
      </c>
      <c r="C10" s="333" t="s">
        <v>1576</v>
      </c>
      <c r="D10" s="334" t="s">
        <v>25</v>
      </c>
      <c r="E10" s="334">
        <v>30</v>
      </c>
      <c r="F10" s="338">
        <v>2813.25</v>
      </c>
      <c r="G10" s="337">
        <f t="shared" si="0"/>
        <v>84397.5</v>
      </c>
    </row>
    <row r="11" spans="1:7" ht="24.75" x14ac:dyDescent="0.25">
      <c r="A11" s="302">
        <v>4</v>
      </c>
      <c r="B11" s="307">
        <v>17004136</v>
      </c>
      <c r="C11" s="336" t="s">
        <v>2774</v>
      </c>
      <c r="D11" s="334" t="s">
        <v>25</v>
      </c>
      <c r="E11" s="302">
        <v>30</v>
      </c>
      <c r="F11" s="339">
        <v>3556.74</v>
      </c>
      <c r="G11" s="337">
        <f t="shared" si="0"/>
        <v>106702.2</v>
      </c>
    </row>
    <row r="12" spans="1:7" x14ac:dyDescent="0.25">
      <c r="A12" s="873" t="s">
        <v>2885</v>
      </c>
      <c r="B12" s="874"/>
      <c r="C12" s="875"/>
      <c r="D12" s="527"/>
      <c r="E12" s="527"/>
      <c r="F12" s="527"/>
      <c r="G12" s="603">
        <f>SUM(G8:G11)</f>
        <v>647377.19999999995</v>
      </c>
    </row>
  </sheetData>
  <mergeCells count="5">
    <mergeCell ref="A12:C12"/>
    <mergeCell ref="A6:G6"/>
    <mergeCell ref="A2:G2"/>
    <mergeCell ref="A3:G3"/>
    <mergeCell ref="A4:G4"/>
  </mergeCells>
  <pageMargins left="0.31496062992125984" right="0.31496062992125984" top="0.78740157480314965" bottom="0.78740157480314965" header="0.31496062992125984" footer="0.31496062992125984"/>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2"/>
  <sheetViews>
    <sheetView workbookViewId="0">
      <selection activeCell="M10" sqref="M10"/>
    </sheetView>
  </sheetViews>
  <sheetFormatPr defaultRowHeight="15" x14ac:dyDescent="0.25"/>
  <cols>
    <col min="1" max="1" width="4.5703125" bestFit="1" customWidth="1"/>
    <col min="2" max="2" width="12.140625" style="128" bestFit="1" customWidth="1"/>
    <col min="3" max="3" width="55.42578125" customWidth="1"/>
    <col min="4" max="4" width="4.28515625" customWidth="1"/>
    <col min="5" max="5" width="9.140625" customWidth="1"/>
    <col min="6" max="6" width="6.42578125" bestFit="1" customWidth="1"/>
    <col min="7" max="7" width="11.28515625" customWidth="1"/>
  </cols>
  <sheetData>
    <row r="1" spans="1:7" x14ac:dyDescent="0.25">
      <c r="A1" s="20"/>
      <c r="B1" s="162"/>
    </row>
    <row r="3" spans="1:7" ht="15.75" x14ac:dyDescent="0.25">
      <c r="A3" s="771" t="s">
        <v>0</v>
      </c>
      <c r="B3" s="771"/>
      <c r="C3" s="771"/>
      <c r="D3" s="771"/>
      <c r="E3" s="771"/>
      <c r="F3" s="771"/>
      <c r="G3" s="771"/>
    </row>
    <row r="4" spans="1:7" ht="18.75" x14ac:dyDescent="0.25">
      <c r="A4" s="757" t="s">
        <v>1</v>
      </c>
      <c r="B4" s="757"/>
      <c r="C4" s="757"/>
      <c r="D4" s="757"/>
      <c r="E4" s="757"/>
      <c r="F4" s="757"/>
      <c r="G4" s="757"/>
    </row>
    <row r="5" spans="1:7" ht="18.75" x14ac:dyDescent="0.25">
      <c r="A5" s="772" t="s">
        <v>2</v>
      </c>
      <c r="B5" s="772"/>
      <c r="C5" s="772"/>
      <c r="D5" s="772"/>
      <c r="E5" s="772"/>
      <c r="F5" s="772"/>
      <c r="G5" s="772"/>
    </row>
    <row r="6" spans="1:7" ht="15.75" thickBot="1" x14ac:dyDescent="0.3"/>
    <row r="7" spans="1:7" ht="31.5" x14ac:dyDescent="0.25">
      <c r="A7" s="826" t="s">
        <v>357</v>
      </c>
      <c r="B7" s="827"/>
      <c r="C7" s="827"/>
      <c r="D7" s="827"/>
      <c r="E7" s="827"/>
      <c r="F7" s="827"/>
      <c r="G7" s="828"/>
    </row>
    <row r="8" spans="1:7" x14ac:dyDescent="0.25">
      <c r="A8" s="153" t="s">
        <v>13</v>
      </c>
      <c r="B8" s="153" t="s">
        <v>2613</v>
      </c>
      <c r="C8" s="153" t="s">
        <v>79</v>
      </c>
      <c r="D8" s="153" t="s">
        <v>25</v>
      </c>
      <c r="E8" s="153" t="s">
        <v>1462</v>
      </c>
      <c r="F8" s="340" t="s">
        <v>868</v>
      </c>
      <c r="G8" s="340" t="s">
        <v>869</v>
      </c>
    </row>
    <row r="9" spans="1:7" ht="24" x14ac:dyDescent="0.25">
      <c r="A9" s="341">
        <v>1</v>
      </c>
      <c r="B9" s="342">
        <v>176001048</v>
      </c>
      <c r="C9" s="341" t="s">
        <v>1577</v>
      </c>
      <c r="D9" s="78" t="s">
        <v>25</v>
      </c>
      <c r="E9" s="343">
        <v>100</v>
      </c>
      <c r="F9" s="274">
        <v>150</v>
      </c>
      <c r="G9" s="274">
        <f>F9*E9</f>
        <v>15000</v>
      </c>
    </row>
    <row r="10" spans="1:7" ht="24" x14ac:dyDescent="0.25">
      <c r="A10" s="341">
        <v>2</v>
      </c>
      <c r="B10" s="342">
        <v>176001049</v>
      </c>
      <c r="C10" s="341" t="s">
        <v>1578</v>
      </c>
      <c r="D10" s="58" t="s">
        <v>25</v>
      </c>
      <c r="E10" s="343">
        <v>100</v>
      </c>
      <c r="F10" s="274">
        <v>210</v>
      </c>
      <c r="G10" s="274">
        <f t="shared" ref="G10:G11" si="0">F10*E10</f>
        <v>21000</v>
      </c>
    </row>
    <row r="11" spans="1:7" ht="24" x14ac:dyDescent="0.25">
      <c r="A11" s="341">
        <v>3</v>
      </c>
      <c r="B11" s="342">
        <v>176001050</v>
      </c>
      <c r="C11" s="341" t="s">
        <v>1579</v>
      </c>
      <c r="D11" s="58" t="s">
        <v>25</v>
      </c>
      <c r="E11" s="343">
        <v>120</v>
      </c>
      <c r="F11" s="274">
        <v>550</v>
      </c>
      <c r="G11" s="274">
        <f t="shared" si="0"/>
        <v>66000</v>
      </c>
    </row>
    <row r="12" spans="1:7" x14ac:dyDescent="0.25">
      <c r="A12" s="896" t="s">
        <v>2885</v>
      </c>
      <c r="B12" s="896"/>
      <c r="C12" s="896"/>
      <c r="D12" s="544"/>
      <c r="E12" s="544"/>
      <c r="F12" s="546"/>
      <c r="G12" s="546">
        <f>SUM(G9:G11)</f>
        <v>102000</v>
      </c>
    </row>
  </sheetData>
  <mergeCells count="5">
    <mergeCell ref="A12:C12"/>
    <mergeCell ref="A7:G7"/>
    <mergeCell ref="A3:G3"/>
    <mergeCell ref="A4:G4"/>
    <mergeCell ref="A5:G5"/>
  </mergeCells>
  <pageMargins left="0.11811023622047245" right="0.11811023622047245" top="0.78740157480314965" bottom="0.78740157480314965" header="0.31496062992125984" footer="0.31496062992125984"/>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1"/>
  <sheetViews>
    <sheetView workbookViewId="0">
      <selection activeCell="I18" sqref="I18"/>
    </sheetView>
  </sheetViews>
  <sheetFormatPr defaultRowHeight="15.75" x14ac:dyDescent="0.25"/>
  <cols>
    <col min="1" max="1" width="5.28515625" bestFit="1" customWidth="1"/>
    <col min="2" max="2" width="11.28515625" bestFit="1" customWidth="1"/>
    <col min="3" max="3" width="28.42578125" customWidth="1"/>
    <col min="4" max="4" width="5.42578125" bestFit="1" customWidth="1"/>
    <col min="5" max="5" width="7.5703125" bestFit="1" customWidth="1"/>
    <col min="6" max="6" width="10" style="34" bestFit="1" customWidth="1"/>
    <col min="7" max="7" width="17.42578125" style="34" customWidth="1"/>
  </cols>
  <sheetData>
    <row r="1" spans="1:7" x14ac:dyDescent="0.25">
      <c r="A1" s="3"/>
      <c r="B1" s="3"/>
    </row>
    <row r="2" spans="1:7" x14ac:dyDescent="0.25">
      <c r="A2" s="3"/>
      <c r="B2" s="3"/>
    </row>
    <row r="4" spans="1:7" x14ac:dyDescent="0.25">
      <c r="A4" s="771" t="s">
        <v>0</v>
      </c>
      <c r="B4" s="771"/>
      <c r="C4" s="771"/>
      <c r="D4" s="771"/>
      <c r="E4" s="771"/>
      <c r="F4" s="771"/>
      <c r="G4" s="771"/>
    </row>
    <row r="5" spans="1:7" x14ac:dyDescent="0.25">
      <c r="A5" s="771" t="s">
        <v>1</v>
      </c>
      <c r="B5" s="771"/>
      <c r="C5" s="771"/>
      <c r="D5" s="771"/>
      <c r="E5" s="771"/>
      <c r="F5" s="771"/>
      <c r="G5" s="771"/>
    </row>
    <row r="6" spans="1:7" ht="18.75" x14ac:dyDescent="0.25">
      <c r="A6" s="772" t="s">
        <v>2</v>
      </c>
      <c r="B6" s="772"/>
      <c r="C6" s="772"/>
      <c r="D6" s="772"/>
      <c r="E6" s="772"/>
      <c r="F6" s="772"/>
      <c r="G6" s="772"/>
    </row>
    <row r="7" spans="1:7" ht="16.5" thickBot="1" x14ac:dyDescent="0.3">
      <c r="A7" s="3"/>
      <c r="B7" s="3"/>
      <c r="C7" s="3"/>
      <c r="D7" s="3"/>
      <c r="E7" s="3"/>
    </row>
    <row r="8" spans="1:7" ht="34.5" x14ac:dyDescent="0.25">
      <c r="A8" s="773" t="s">
        <v>35</v>
      </c>
      <c r="B8" s="774"/>
      <c r="C8" s="774"/>
      <c r="D8" s="774"/>
      <c r="E8" s="774"/>
      <c r="F8" s="774"/>
      <c r="G8" s="774"/>
    </row>
    <row r="9" spans="1:7" ht="30" x14ac:dyDescent="0.25">
      <c r="A9" s="118" t="s">
        <v>3</v>
      </c>
      <c r="B9" s="118" t="s">
        <v>4</v>
      </c>
      <c r="C9" s="118" t="s">
        <v>36</v>
      </c>
      <c r="D9" s="118" t="s">
        <v>6</v>
      </c>
      <c r="E9" s="118" t="s">
        <v>1506</v>
      </c>
      <c r="F9" s="119" t="s">
        <v>743</v>
      </c>
      <c r="G9" s="119" t="s">
        <v>359</v>
      </c>
    </row>
    <row r="10" spans="1:7" ht="29.25" x14ac:dyDescent="0.25">
      <c r="A10" s="56">
        <v>1</v>
      </c>
      <c r="B10" s="57">
        <v>17001627</v>
      </c>
      <c r="C10" s="56" t="s">
        <v>37</v>
      </c>
      <c r="D10" s="56" t="s">
        <v>38</v>
      </c>
      <c r="E10" s="120">
        <v>500</v>
      </c>
      <c r="F10" s="232">
        <v>608</v>
      </c>
      <c r="G10" s="534">
        <f>E10*F10</f>
        <v>304000</v>
      </c>
    </row>
    <row r="11" spans="1:7" x14ac:dyDescent="0.25">
      <c r="A11" s="770" t="s">
        <v>745</v>
      </c>
      <c r="B11" s="770"/>
      <c r="C11" s="770"/>
      <c r="D11" s="531"/>
      <c r="E11" s="531"/>
      <c r="F11" s="532"/>
      <c r="G11" s="533">
        <f>SUM(G10:G10)</f>
        <v>304000</v>
      </c>
    </row>
  </sheetData>
  <mergeCells count="5">
    <mergeCell ref="A11:C11"/>
    <mergeCell ref="A4:G4"/>
    <mergeCell ref="A5:G5"/>
    <mergeCell ref="A6:G6"/>
    <mergeCell ref="A8:G8"/>
  </mergeCells>
  <pageMargins left="0.511811024" right="0.511811024" top="0.78740157499999996" bottom="0.78740157499999996" header="0.31496062000000002" footer="0.31496062000000002"/>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36"/>
  <sheetViews>
    <sheetView topLeftCell="A4" workbookViewId="0">
      <selection activeCell="F6" sqref="F6"/>
    </sheetView>
  </sheetViews>
  <sheetFormatPr defaultRowHeight="15" x14ac:dyDescent="0.25"/>
  <cols>
    <col min="1" max="1" width="6.28515625" bestFit="1" customWidth="1"/>
    <col min="2" max="2" width="10.85546875" style="128" bestFit="1" customWidth="1"/>
    <col min="3" max="3" width="45.140625" style="5" customWidth="1"/>
    <col min="4" max="4" width="3.5703125" bestFit="1" customWidth="1"/>
    <col min="5" max="5" width="7.7109375" bestFit="1" customWidth="1"/>
    <col min="6" max="6" width="7.7109375" style="128" customWidth="1"/>
    <col min="7" max="7" width="6.7109375" bestFit="1" customWidth="1"/>
    <col min="8" max="8" width="5.85546875" bestFit="1" customWidth="1"/>
    <col min="9" max="9" width="7.85546875" bestFit="1" customWidth="1"/>
    <col min="10" max="10" width="6.140625" style="22" bestFit="1" customWidth="1"/>
    <col min="11" max="11" width="4.42578125" bestFit="1" customWidth="1"/>
    <col min="12" max="13" width="5" bestFit="1" customWidth="1"/>
    <col min="14" max="14" width="8.28515625" bestFit="1" customWidth="1"/>
    <col min="15" max="15" width="7.140625" bestFit="1" customWidth="1"/>
    <col min="16" max="16" width="6.7109375" bestFit="1" customWidth="1"/>
    <col min="17" max="17" width="7.140625" bestFit="1" customWidth="1"/>
    <col min="18" max="18" width="5.7109375" bestFit="1" customWidth="1"/>
    <col min="19" max="19" width="6.42578125" style="24" bestFit="1" customWidth="1"/>
    <col min="20" max="20" width="9.85546875" style="24" bestFit="1" customWidth="1"/>
  </cols>
  <sheetData>
    <row r="1" spans="1:21" x14ac:dyDescent="0.25">
      <c r="A1" s="19"/>
      <c r="B1" s="162"/>
      <c r="C1" s="162"/>
      <c r="D1" s="19"/>
    </row>
    <row r="2" spans="1:21" ht="21" customHeight="1" x14ac:dyDescent="0.25">
      <c r="A2" s="903" t="s">
        <v>0</v>
      </c>
      <c r="B2" s="903"/>
      <c r="C2" s="903"/>
      <c r="D2" s="903"/>
      <c r="E2" s="903"/>
      <c r="F2" s="903"/>
      <c r="G2" s="903"/>
      <c r="H2" s="903"/>
      <c r="I2" s="903"/>
      <c r="J2" s="903"/>
      <c r="K2" s="903"/>
      <c r="L2" s="903"/>
      <c r="M2" s="903"/>
      <c r="N2" s="903"/>
    </row>
    <row r="3" spans="1:21" ht="18.75" x14ac:dyDescent="0.25">
      <c r="A3" s="757" t="s">
        <v>1</v>
      </c>
      <c r="B3" s="757"/>
      <c r="C3" s="757"/>
      <c r="D3" s="757"/>
      <c r="E3" s="757"/>
      <c r="F3" s="757"/>
      <c r="G3" s="757"/>
      <c r="H3" s="757"/>
      <c r="I3" s="757"/>
      <c r="J3" s="757"/>
      <c r="K3" s="757"/>
      <c r="L3" s="757"/>
      <c r="M3" s="757"/>
      <c r="N3" s="757"/>
    </row>
    <row r="4" spans="1:21" ht="19.5" thickBot="1" x14ac:dyDescent="0.3">
      <c r="A4" s="785" t="s">
        <v>2</v>
      </c>
      <c r="B4" s="785"/>
      <c r="C4" s="785"/>
      <c r="D4" s="785"/>
      <c r="E4" s="785"/>
      <c r="F4" s="785"/>
      <c r="G4" s="785"/>
      <c r="H4" s="785"/>
      <c r="I4" s="785"/>
      <c r="J4" s="785"/>
      <c r="K4" s="785"/>
      <c r="L4" s="785"/>
      <c r="M4" s="785"/>
      <c r="N4" s="785"/>
    </row>
    <row r="5" spans="1:21" ht="21" thickBot="1" x14ac:dyDescent="0.3">
      <c r="A5" s="900" t="s">
        <v>2822</v>
      </c>
      <c r="B5" s="901"/>
      <c r="C5" s="901"/>
      <c r="D5" s="901"/>
      <c r="E5" s="901"/>
      <c r="F5" s="901"/>
      <c r="G5" s="901"/>
      <c r="H5" s="901"/>
      <c r="I5" s="901"/>
      <c r="J5" s="901"/>
      <c r="K5" s="901"/>
      <c r="L5" s="901"/>
      <c r="M5" s="901"/>
      <c r="N5" s="901"/>
      <c r="O5" s="901"/>
      <c r="P5" s="901"/>
      <c r="Q5" s="901"/>
      <c r="R5" s="901"/>
      <c r="S5" s="901"/>
      <c r="T5" s="902"/>
    </row>
    <row r="6" spans="1:21" ht="24" x14ac:dyDescent="0.25">
      <c r="A6" s="622" t="s">
        <v>13</v>
      </c>
      <c r="B6" s="622" t="s">
        <v>2558</v>
      </c>
      <c r="C6" s="623" t="s">
        <v>79</v>
      </c>
      <c r="D6" s="622" t="s">
        <v>25</v>
      </c>
      <c r="E6" s="622" t="s">
        <v>2753</v>
      </c>
      <c r="F6" s="622" t="s">
        <v>3747</v>
      </c>
      <c r="G6" s="622" t="s">
        <v>2762</v>
      </c>
      <c r="H6" s="622" t="s">
        <v>2862</v>
      </c>
      <c r="I6" s="622" t="s">
        <v>2766</v>
      </c>
      <c r="J6" s="624" t="s">
        <v>2769</v>
      </c>
      <c r="K6" s="572" t="s">
        <v>2772</v>
      </c>
      <c r="L6" s="622" t="s">
        <v>2882</v>
      </c>
      <c r="M6" s="622" t="s">
        <v>2776</v>
      </c>
      <c r="N6" s="622" t="s">
        <v>2779</v>
      </c>
      <c r="O6" s="622" t="s">
        <v>2780</v>
      </c>
      <c r="P6" s="622" t="s">
        <v>2782</v>
      </c>
      <c r="Q6" s="622" t="s">
        <v>2783</v>
      </c>
      <c r="R6" s="369" t="s">
        <v>1462</v>
      </c>
      <c r="S6" s="344" t="s">
        <v>868</v>
      </c>
      <c r="T6" s="344" t="s">
        <v>869</v>
      </c>
    </row>
    <row r="7" spans="1:21" x14ac:dyDescent="0.25">
      <c r="A7" s="347">
        <v>1</v>
      </c>
      <c r="B7" s="356">
        <v>168001357</v>
      </c>
      <c r="C7" s="346" t="s">
        <v>1580</v>
      </c>
      <c r="D7" s="347" t="s">
        <v>20</v>
      </c>
      <c r="E7" s="348">
        <v>10</v>
      </c>
      <c r="F7" s="348">
        <v>10</v>
      </c>
      <c r="G7" s="348">
        <v>2</v>
      </c>
      <c r="H7" s="348">
        <v>30</v>
      </c>
      <c r="I7" s="348">
        <v>10</v>
      </c>
      <c r="J7" s="349">
        <v>71</v>
      </c>
      <c r="K7" s="348">
        <v>3</v>
      </c>
      <c r="L7" s="350">
        <v>40</v>
      </c>
      <c r="M7" s="350"/>
      <c r="N7" s="350"/>
      <c r="O7" s="351"/>
      <c r="P7" s="351"/>
      <c r="Q7" s="351"/>
      <c r="R7" s="352">
        <f>Q7+P7+O7+N7+M7+L7+K7+J7+I7+H7+G7+E7</f>
        <v>166</v>
      </c>
      <c r="S7" s="357">
        <v>68.69</v>
      </c>
      <c r="T7" s="357">
        <f>R7*S7</f>
        <v>11402.539999999999</v>
      </c>
      <c r="U7" s="25"/>
    </row>
    <row r="8" spans="1:21" x14ac:dyDescent="0.25">
      <c r="A8" s="347">
        <v>2</v>
      </c>
      <c r="B8" s="356">
        <v>168001401</v>
      </c>
      <c r="C8" s="346" t="s">
        <v>2755</v>
      </c>
      <c r="D8" s="347" t="s">
        <v>20</v>
      </c>
      <c r="E8" s="353">
        <v>100</v>
      </c>
      <c r="F8" s="353">
        <v>100</v>
      </c>
      <c r="G8" s="353"/>
      <c r="H8" s="353">
        <v>30</v>
      </c>
      <c r="I8" s="353">
        <v>0</v>
      </c>
      <c r="J8" s="354">
        <v>15</v>
      </c>
      <c r="K8" s="353">
        <v>1</v>
      </c>
      <c r="L8" s="350">
        <v>120</v>
      </c>
      <c r="M8" s="350"/>
      <c r="N8" s="350">
        <v>10</v>
      </c>
      <c r="O8" s="351"/>
      <c r="P8" s="351"/>
      <c r="Q8" s="351"/>
      <c r="R8" s="352">
        <f t="shared" ref="R8:R35" si="0">Q8+P8+O8+N8+M8+L8+K8+J8+I8+H8+G8+E8</f>
        <v>276</v>
      </c>
      <c r="S8" s="357">
        <v>70.400000000000006</v>
      </c>
      <c r="T8" s="357">
        <f t="shared" ref="T8:T35" si="1">R8*S8</f>
        <v>19430.400000000001</v>
      </c>
      <c r="U8" s="25"/>
    </row>
    <row r="9" spans="1:21" ht="17.25" customHeight="1" x14ac:dyDescent="0.25">
      <c r="A9" s="347">
        <v>3</v>
      </c>
      <c r="B9" s="356">
        <v>168001807</v>
      </c>
      <c r="C9" s="346" t="s">
        <v>1581</v>
      </c>
      <c r="D9" s="347" t="s">
        <v>20</v>
      </c>
      <c r="E9" s="353">
        <v>50</v>
      </c>
      <c r="F9" s="353">
        <v>50</v>
      </c>
      <c r="G9" s="353"/>
      <c r="H9" s="353">
        <v>10</v>
      </c>
      <c r="I9" s="353">
        <v>10</v>
      </c>
      <c r="J9" s="354">
        <v>215</v>
      </c>
      <c r="K9" s="353">
        <v>2</v>
      </c>
      <c r="L9" s="350">
        <v>60</v>
      </c>
      <c r="M9" s="350"/>
      <c r="N9" s="350"/>
      <c r="O9" s="351"/>
      <c r="P9" s="351"/>
      <c r="Q9" s="351"/>
      <c r="R9" s="352">
        <f t="shared" si="0"/>
        <v>347</v>
      </c>
      <c r="S9" s="357">
        <v>38.35</v>
      </c>
      <c r="T9" s="357">
        <f t="shared" si="1"/>
        <v>13307.45</v>
      </c>
      <c r="U9" s="25"/>
    </row>
    <row r="10" spans="1:21" x14ac:dyDescent="0.25">
      <c r="A10" s="347">
        <v>4</v>
      </c>
      <c r="B10" s="356">
        <v>168001375</v>
      </c>
      <c r="C10" s="346" t="s">
        <v>1582</v>
      </c>
      <c r="D10" s="347" t="s">
        <v>20</v>
      </c>
      <c r="E10" s="353">
        <v>50</v>
      </c>
      <c r="F10" s="353">
        <v>50</v>
      </c>
      <c r="G10" s="353"/>
      <c r="H10" s="353">
        <v>10</v>
      </c>
      <c r="I10" s="353">
        <v>0</v>
      </c>
      <c r="J10" s="354">
        <v>10</v>
      </c>
      <c r="K10" s="353">
        <v>1</v>
      </c>
      <c r="L10" s="350">
        <v>60</v>
      </c>
      <c r="M10" s="350"/>
      <c r="N10" s="350">
        <v>10</v>
      </c>
      <c r="O10" s="351"/>
      <c r="P10" s="351"/>
      <c r="Q10" s="351"/>
      <c r="R10" s="352">
        <f t="shared" si="0"/>
        <v>141</v>
      </c>
      <c r="S10" s="357">
        <v>60</v>
      </c>
      <c r="T10" s="357">
        <f t="shared" si="1"/>
        <v>8460</v>
      </c>
      <c r="U10" s="25"/>
    </row>
    <row r="11" spans="1:21" x14ac:dyDescent="0.25">
      <c r="A11" s="347">
        <v>5</v>
      </c>
      <c r="B11" s="356">
        <v>168001548</v>
      </c>
      <c r="C11" s="346" t="s">
        <v>1583</v>
      </c>
      <c r="D11" s="347" t="s">
        <v>20</v>
      </c>
      <c r="E11" s="353">
        <v>100</v>
      </c>
      <c r="F11" s="353">
        <v>100</v>
      </c>
      <c r="G11" s="353"/>
      <c r="H11" s="353">
        <v>10</v>
      </c>
      <c r="I11" s="353">
        <v>10</v>
      </c>
      <c r="J11" s="354">
        <v>45</v>
      </c>
      <c r="K11" s="353">
        <v>2</v>
      </c>
      <c r="L11" s="350">
        <v>60</v>
      </c>
      <c r="M11" s="350"/>
      <c r="N11" s="350">
        <v>20</v>
      </c>
      <c r="O11" s="351"/>
      <c r="P11" s="351"/>
      <c r="Q11" s="351"/>
      <c r="R11" s="352">
        <f t="shared" si="0"/>
        <v>247</v>
      </c>
      <c r="S11" s="357">
        <v>87.5</v>
      </c>
      <c r="T11" s="357">
        <f t="shared" si="1"/>
        <v>21612.5</v>
      </c>
      <c r="U11" s="25"/>
    </row>
    <row r="12" spans="1:21" x14ac:dyDescent="0.25">
      <c r="A12" s="347">
        <v>6</v>
      </c>
      <c r="B12" s="356">
        <v>168001831</v>
      </c>
      <c r="C12" s="346" t="s">
        <v>1584</v>
      </c>
      <c r="D12" s="347" t="s">
        <v>20</v>
      </c>
      <c r="E12" s="353">
        <v>50</v>
      </c>
      <c r="F12" s="353">
        <v>50</v>
      </c>
      <c r="G12" s="353">
        <v>3</v>
      </c>
      <c r="H12" s="353">
        <v>40</v>
      </c>
      <c r="I12" s="353">
        <v>20</v>
      </c>
      <c r="J12" s="354">
        <v>15</v>
      </c>
      <c r="K12" s="353">
        <v>3</v>
      </c>
      <c r="L12" s="350">
        <v>20</v>
      </c>
      <c r="M12" s="350">
        <v>6</v>
      </c>
      <c r="N12" s="350"/>
      <c r="O12" s="351">
        <v>10</v>
      </c>
      <c r="P12" s="351">
        <v>8</v>
      </c>
      <c r="Q12" s="351">
        <v>5</v>
      </c>
      <c r="R12" s="352">
        <f t="shared" si="0"/>
        <v>180</v>
      </c>
      <c r="S12" s="357">
        <v>50.64</v>
      </c>
      <c r="T12" s="357">
        <f t="shared" si="1"/>
        <v>9115.2000000000007</v>
      </c>
      <c r="U12" s="25"/>
    </row>
    <row r="13" spans="1:21" x14ac:dyDescent="0.25">
      <c r="A13" s="347">
        <v>7</v>
      </c>
      <c r="B13" s="356">
        <v>168001371</v>
      </c>
      <c r="C13" s="346" t="s">
        <v>1585</v>
      </c>
      <c r="D13" s="347" t="s">
        <v>20</v>
      </c>
      <c r="E13" s="353">
        <v>50</v>
      </c>
      <c r="F13" s="353">
        <v>50</v>
      </c>
      <c r="G13" s="352"/>
      <c r="H13" s="353">
        <v>30</v>
      </c>
      <c r="I13" s="353"/>
      <c r="J13" s="354">
        <v>10</v>
      </c>
      <c r="K13" s="353">
        <v>2</v>
      </c>
      <c r="L13" s="350">
        <v>20</v>
      </c>
      <c r="M13" s="350"/>
      <c r="N13" s="350"/>
      <c r="O13" s="351"/>
      <c r="P13" s="351"/>
      <c r="Q13" s="351"/>
      <c r="R13" s="352">
        <f t="shared" si="0"/>
        <v>112</v>
      </c>
      <c r="S13" s="357">
        <v>51.39</v>
      </c>
      <c r="T13" s="357">
        <f t="shared" si="1"/>
        <v>5755.68</v>
      </c>
      <c r="U13" s="25"/>
    </row>
    <row r="14" spans="1:21" x14ac:dyDescent="0.25">
      <c r="A14" s="347">
        <v>8</v>
      </c>
      <c r="B14" s="356">
        <v>168001511</v>
      </c>
      <c r="C14" s="346" t="s">
        <v>1586</v>
      </c>
      <c r="D14" s="347" t="s">
        <v>20</v>
      </c>
      <c r="E14" s="353">
        <v>50</v>
      </c>
      <c r="F14" s="353">
        <v>50</v>
      </c>
      <c r="G14" s="352"/>
      <c r="H14" s="353">
        <v>30</v>
      </c>
      <c r="I14" s="353">
        <v>20</v>
      </c>
      <c r="J14" s="354">
        <v>30</v>
      </c>
      <c r="K14" s="353">
        <v>2</v>
      </c>
      <c r="L14" s="350">
        <v>20</v>
      </c>
      <c r="M14" s="350"/>
      <c r="N14" s="350"/>
      <c r="O14" s="351"/>
      <c r="P14" s="351"/>
      <c r="Q14" s="351"/>
      <c r="R14" s="352">
        <f t="shared" si="0"/>
        <v>152</v>
      </c>
      <c r="S14" s="357">
        <v>49.5</v>
      </c>
      <c r="T14" s="357">
        <f t="shared" si="1"/>
        <v>7524</v>
      </c>
      <c r="U14" s="25"/>
    </row>
    <row r="15" spans="1:21" x14ac:dyDescent="0.25">
      <c r="A15" s="347">
        <v>9</v>
      </c>
      <c r="B15" s="356">
        <v>168001407</v>
      </c>
      <c r="C15" s="346" t="s">
        <v>2756</v>
      </c>
      <c r="D15" s="347" t="s">
        <v>20</v>
      </c>
      <c r="E15" s="353">
        <v>100</v>
      </c>
      <c r="F15" s="353">
        <v>100</v>
      </c>
      <c r="G15" s="352"/>
      <c r="H15" s="353">
        <v>5</v>
      </c>
      <c r="I15" s="353"/>
      <c r="J15" s="354">
        <v>30</v>
      </c>
      <c r="K15" s="353"/>
      <c r="L15" s="350">
        <v>40</v>
      </c>
      <c r="M15" s="350"/>
      <c r="N15" s="350"/>
      <c r="O15" s="351"/>
      <c r="P15" s="351"/>
      <c r="Q15" s="351"/>
      <c r="R15" s="352">
        <f t="shared" si="0"/>
        <v>175</v>
      </c>
      <c r="S15" s="357">
        <v>85.68</v>
      </c>
      <c r="T15" s="357">
        <f t="shared" si="1"/>
        <v>14994.000000000002</v>
      </c>
      <c r="U15" s="25"/>
    </row>
    <row r="16" spans="1:21" x14ac:dyDescent="0.25">
      <c r="A16" s="347">
        <v>10</v>
      </c>
      <c r="B16" s="356">
        <v>168001402</v>
      </c>
      <c r="C16" s="346" t="s">
        <v>2757</v>
      </c>
      <c r="D16" s="347" t="s">
        <v>20</v>
      </c>
      <c r="E16" s="353">
        <v>100</v>
      </c>
      <c r="F16" s="353">
        <v>100</v>
      </c>
      <c r="G16" s="352"/>
      <c r="H16" s="353">
        <v>30</v>
      </c>
      <c r="I16" s="353">
        <v>20</v>
      </c>
      <c r="J16" s="354">
        <v>310</v>
      </c>
      <c r="K16" s="353">
        <v>2</v>
      </c>
      <c r="L16" s="350">
        <v>50</v>
      </c>
      <c r="M16" s="350"/>
      <c r="N16" s="350">
        <v>20</v>
      </c>
      <c r="O16" s="351">
        <v>10</v>
      </c>
      <c r="P16" s="351">
        <v>6</v>
      </c>
      <c r="Q16" s="351">
        <v>5</v>
      </c>
      <c r="R16" s="352">
        <f t="shared" si="0"/>
        <v>553</v>
      </c>
      <c r="S16" s="357">
        <v>65.38</v>
      </c>
      <c r="T16" s="357">
        <f t="shared" si="1"/>
        <v>36155.14</v>
      </c>
      <c r="U16" s="25"/>
    </row>
    <row r="17" spans="1:21" x14ac:dyDescent="0.25">
      <c r="A17" s="347">
        <v>11</v>
      </c>
      <c r="B17" s="356">
        <v>168001404</v>
      </c>
      <c r="C17" s="346" t="s">
        <v>2758</v>
      </c>
      <c r="D17" s="347" t="s">
        <v>20</v>
      </c>
      <c r="E17" s="353">
        <v>100</v>
      </c>
      <c r="F17" s="353">
        <v>100</v>
      </c>
      <c r="G17" s="352"/>
      <c r="H17" s="353">
        <v>30</v>
      </c>
      <c r="I17" s="353"/>
      <c r="J17" s="354">
        <v>104</v>
      </c>
      <c r="K17" s="353">
        <v>2</v>
      </c>
      <c r="L17" s="350">
        <v>50</v>
      </c>
      <c r="M17" s="350"/>
      <c r="N17" s="350">
        <v>20</v>
      </c>
      <c r="O17" s="351"/>
      <c r="P17" s="351"/>
      <c r="Q17" s="351"/>
      <c r="R17" s="352">
        <f t="shared" si="0"/>
        <v>306</v>
      </c>
      <c r="S17" s="357">
        <v>115.07</v>
      </c>
      <c r="T17" s="357">
        <f t="shared" si="1"/>
        <v>35211.42</v>
      </c>
      <c r="U17" s="25"/>
    </row>
    <row r="18" spans="1:21" x14ac:dyDescent="0.25">
      <c r="A18" s="347">
        <v>12</v>
      </c>
      <c r="B18" s="356">
        <v>168001403</v>
      </c>
      <c r="C18" s="346" t="s">
        <v>2759</v>
      </c>
      <c r="D18" s="347" t="s">
        <v>20</v>
      </c>
      <c r="E18" s="353">
        <v>100</v>
      </c>
      <c r="F18" s="353">
        <v>100</v>
      </c>
      <c r="G18" s="352"/>
      <c r="H18" s="353">
        <v>30</v>
      </c>
      <c r="I18" s="353"/>
      <c r="J18" s="354">
        <v>32</v>
      </c>
      <c r="K18" s="353">
        <v>2</v>
      </c>
      <c r="L18" s="350">
        <v>50</v>
      </c>
      <c r="M18" s="350">
        <v>3</v>
      </c>
      <c r="N18" s="350"/>
      <c r="O18" s="351">
        <v>5</v>
      </c>
      <c r="P18" s="351"/>
      <c r="Q18" s="351"/>
      <c r="R18" s="352">
        <f t="shared" si="0"/>
        <v>222</v>
      </c>
      <c r="S18" s="357">
        <v>67.900000000000006</v>
      </c>
      <c r="T18" s="357">
        <f t="shared" si="1"/>
        <v>15073.800000000001</v>
      </c>
      <c r="U18" s="25"/>
    </row>
    <row r="19" spans="1:21" x14ac:dyDescent="0.25">
      <c r="A19" s="347">
        <v>13</v>
      </c>
      <c r="B19" s="356">
        <v>168001405</v>
      </c>
      <c r="C19" s="346" t="s">
        <v>2760</v>
      </c>
      <c r="D19" s="347" t="s">
        <v>20</v>
      </c>
      <c r="E19" s="353">
        <v>100</v>
      </c>
      <c r="F19" s="353">
        <v>100</v>
      </c>
      <c r="G19" s="352"/>
      <c r="H19" s="353">
        <v>20</v>
      </c>
      <c r="I19" s="353"/>
      <c r="J19" s="354">
        <v>20</v>
      </c>
      <c r="K19" s="353">
        <v>2</v>
      </c>
      <c r="L19" s="350">
        <v>30</v>
      </c>
      <c r="M19" s="350">
        <v>2</v>
      </c>
      <c r="N19" s="350"/>
      <c r="O19" s="351">
        <v>1</v>
      </c>
      <c r="P19" s="351"/>
      <c r="Q19" s="351"/>
      <c r="R19" s="352">
        <f t="shared" si="0"/>
        <v>175</v>
      </c>
      <c r="S19" s="357">
        <v>87.5</v>
      </c>
      <c r="T19" s="357">
        <f t="shared" si="1"/>
        <v>15312.5</v>
      </c>
      <c r="U19" s="25"/>
    </row>
    <row r="20" spans="1:21" x14ac:dyDescent="0.25">
      <c r="A20" s="347">
        <v>14</v>
      </c>
      <c r="B20" s="356">
        <v>168001406</v>
      </c>
      <c r="C20" s="346" t="s">
        <v>2761</v>
      </c>
      <c r="D20" s="347" t="s">
        <v>20</v>
      </c>
      <c r="E20" s="353">
        <v>50</v>
      </c>
      <c r="F20" s="353">
        <v>50</v>
      </c>
      <c r="G20" s="352"/>
      <c r="H20" s="353">
        <v>10</v>
      </c>
      <c r="I20" s="353"/>
      <c r="J20" s="354">
        <v>240</v>
      </c>
      <c r="K20" s="353"/>
      <c r="L20" s="350">
        <v>30</v>
      </c>
      <c r="M20" s="350"/>
      <c r="N20" s="350">
        <v>10</v>
      </c>
      <c r="O20" s="351"/>
      <c r="P20" s="351"/>
      <c r="Q20" s="351"/>
      <c r="R20" s="352">
        <f t="shared" si="0"/>
        <v>340</v>
      </c>
      <c r="S20" s="357">
        <v>64.92</v>
      </c>
      <c r="T20" s="357">
        <f t="shared" si="1"/>
        <v>22072.799999999999</v>
      </c>
      <c r="U20" s="25"/>
    </row>
    <row r="21" spans="1:21" ht="24" x14ac:dyDescent="0.25">
      <c r="A21" s="347">
        <v>15</v>
      </c>
      <c r="B21" s="356">
        <v>168001803</v>
      </c>
      <c r="C21" s="346" t="s">
        <v>1587</v>
      </c>
      <c r="D21" s="347" t="s">
        <v>20</v>
      </c>
      <c r="E21" s="353">
        <v>50</v>
      </c>
      <c r="F21" s="353">
        <v>50</v>
      </c>
      <c r="G21" s="352"/>
      <c r="H21" s="353">
        <v>10</v>
      </c>
      <c r="I21" s="353">
        <v>10</v>
      </c>
      <c r="J21" s="354">
        <v>10</v>
      </c>
      <c r="K21" s="353">
        <v>2</v>
      </c>
      <c r="L21" s="350">
        <v>100</v>
      </c>
      <c r="M21" s="350"/>
      <c r="N21" s="350">
        <v>20</v>
      </c>
      <c r="O21" s="351">
        <v>5</v>
      </c>
      <c r="P21" s="351">
        <v>4</v>
      </c>
      <c r="Q21" s="351">
        <v>5</v>
      </c>
      <c r="R21" s="352">
        <f t="shared" si="0"/>
        <v>216</v>
      </c>
      <c r="S21" s="357">
        <v>31.66</v>
      </c>
      <c r="T21" s="357">
        <f t="shared" si="1"/>
        <v>6838.56</v>
      </c>
      <c r="U21" s="25"/>
    </row>
    <row r="22" spans="1:21" ht="24" x14ac:dyDescent="0.25">
      <c r="A22" s="347">
        <v>16</v>
      </c>
      <c r="B22" s="356">
        <v>168001805</v>
      </c>
      <c r="C22" s="346" t="s">
        <v>1588</v>
      </c>
      <c r="D22" s="347" t="s">
        <v>20</v>
      </c>
      <c r="E22" s="353">
        <v>50</v>
      </c>
      <c r="F22" s="353">
        <v>50</v>
      </c>
      <c r="G22" s="352"/>
      <c r="H22" s="353">
        <v>10</v>
      </c>
      <c r="I22" s="353"/>
      <c r="J22" s="354">
        <v>101</v>
      </c>
      <c r="K22" s="353"/>
      <c r="L22" s="350">
        <v>100</v>
      </c>
      <c r="M22" s="350"/>
      <c r="N22" s="350">
        <v>20</v>
      </c>
      <c r="O22" s="351">
        <v>2</v>
      </c>
      <c r="P22" s="351"/>
      <c r="Q22" s="351"/>
      <c r="R22" s="352">
        <f t="shared" si="0"/>
        <v>283</v>
      </c>
      <c r="S22" s="357">
        <v>37.6</v>
      </c>
      <c r="T22" s="357">
        <f t="shared" si="1"/>
        <v>10640.800000000001</v>
      </c>
      <c r="U22" s="25"/>
    </row>
    <row r="23" spans="1:21" ht="24" x14ac:dyDescent="0.25">
      <c r="A23" s="347">
        <v>17</v>
      </c>
      <c r="B23" s="356">
        <v>168001804</v>
      </c>
      <c r="C23" s="346" t="s">
        <v>1589</v>
      </c>
      <c r="D23" s="347" t="s">
        <v>20</v>
      </c>
      <c r="E23" s="353">
        <v>50</v>
      </c>
      <c r="F23" s="353">
        <v>50</v>
      </c>
      <c r="G23" s="352"/>
      <c r="H23" s="353">
        <v>10</v>
      </c>
      <c r="I23" s="353"/>
      <c r="J23" s="354">
        <v>30</v>
      </c>
      <c r="K23" s="353"/>
      <c r="L23" s="350">
        <v>150</v>
      </c>
      <c r="M23" s="350"/>
      <c r="N23" s="350"/>
      <c r="O23" s="351"/>
      <c r="P23" s="351"/>
      <c r="Q23" s="351"/>
      <c r="R23" s="352">
        <f t="shared" si="0"/>
        <v>240</v>
      </c>
      <c r="S23" s="357">
        <v>47.94</v>
      </c>
      <c r="T23" s="357">
        <f t="shared" si="1"/>
        <v>11505.599999999999</v>
      </c>
      <c r="U23" s="25"/>
    </row>
    <row r="24" spans="1:21" ht="24" x14ac:dyDescent="0.25">
      <c r="A24" s="347">
        <v>18</v>
      </c>
      <c r="B24" s="356">
        <v>168001802</v>
      </c>
      <c r="C24" s="346" t="s">
        <v>1590</v>
      </c>
      <c r="D24" s="347" t="s">
        <v>20</v>
      </c>
      <c r="E24" s="353">
        <v>50</v>
      </c>
      <c r="F24" s="353">
        <v>50</v>
      </c>
      <c r="G24" s="352"/>
      <c r="H24" s="353">
        <v>10</v>
      </c>
      <c r="I24" s="353"/>
      <c r="J24" s="354">
        <v>20</v>
      </c>
      <c r="K24" s="353">
        <v>2</v>
      </c>
      <c r="L24" s="350">
        <v>60</v>
      </c>
      <c r="M24" s="350"/>
      <c r="N24" s="350"/>
      <c r="O24" s="351">
        <v>1</v>
      </c>
      <c r="P24" s="351"/>
      <c r="Q24" s="351"/>
      <c r="R24" s="352">
        <f t="shared" si="0"/>
        <v>143</v>
      </c>
      <c r="S24" s="357">
        <v>88.49</v>
      </c>
      <c r="T24" s="357">
        <f t="shared" si="1"/>
        <v>12654.07</v>
      </c>
      <c r="U24" s="25"/>
    </row>
    <row r="25" spans="1:21" ht="24" x14ac:dyDescent="0.25">
      <c r="A25" s="347">
        <v>19</v>
      </c>
      <c r="B25" s="356">
        <v>168001806</v>
      </c>
      <c r="C25" s="346" t="s">
        <v>1591</v>
      </c>
      <c r="D25" s="347" t="s">
        <v>20</v>
      </c>
      <c r="E25" s="353">
        <v>50</v>
      </c>
      <c r="F25" s="353">
        <v>50</v>
      </c>
      <c r="G25" s="352"/>
      <c r="H25" s="353">
        <v>10</v>
      </c>
      <c r="I25" s="353"/>
      <c r="J25" s="354">
        <v>10</v>
      </c>
      <c r="K25" s="353"/>
      <c r="L25" s="350">
        <v>20</v>
      </c>
      <c r="M25" s="350"/>
      <c r="N25" s="350"/>
      <c r="O25" s="351"/>
      <c r="P25" s="351"/>
      <c r="Q25" s="351"/>
      <c r="R25" s="352">
        <f t="shared" si="0"/>
        <v>90</v>
      </c>
      <c r="S25" s="357">
        <v>111.77</v>
      </c>
      <c r="T25" s="357">
        <f t="shared" si="1"/>
        <v>10059.299999999999</v>
      </c>
      <c r="U25" s="25"/>
    </row>
    <row r="26" spans="1:21" x14ac:dyDescent="0.25">
      <c r="A26" s="347">
        <v>20</v>
      </c>
      <c r="B26" s="356">
        <v>168001376</v>
      </c>
      <c r="C26" s="346" t="s">
        <v>1592</v>
      </c>
      <c r="D26" s="347" t="s">
        <v>20</v>
      </c>
      <c r="E26" s="353">
        <v>100</v>
      </c>
      <c r="F26" s="353">
        <v>100</v>
      </c>
      <c r="G26" s="352"/>
      <c r="H26" s="353">
        <v>10</v>
      </c>
      <c r="I26" s="353">
        <v>10</v>
      </c>
      <c r="J26" s="354">
        <v>24</v>
      </c>
      <c r="K26" s="353">
        <v>1</v>
      </c>
      <c r="L26" s="350">
        <v>50</v>
      </c>
      <c r="M26" s="350">
        <v>3</v>
      </c>
      <c r="N26" s="350"/>
      <c r="O26" s="351">
        <v>10</v>
      </c>
      <c r="P26" s="351">
        <v>4</v>
      </c>
      <c r="Q26" s="351">
        <v>5</v>
      </c>
      <c r="R26" s="352">
        <f t="shared" si="0"/>
        <v>217</v>
      </c>
      <c r="S26" s="357">
        <v>79.11</v>
      </c>
      <c r="T26" s="357">
        <f t="shared" si="1"/>
        <v>17166.87</v>
      </c>
      <c r="U26" s="25"/>
    </row>
    <row r="27" spans="1:21" x14ac:dyDescent="0.25">
      <c r="A27" s="347">
        <v>21</v>
      </c>
      <c r="B27" s="356">
        <v>168001377</v>
      </c>
      <c r="C27" s="346" t="s">
        <v>1593</v>
      </c>
      <c r="D27" s="347" t="s">
        <v>20</v>
      </c>
      <c r="E27" s="353">
        <v>100</v>
      </c>
      <c r="F27" s="353">
        <v>100</v>
      </c>
      <c r="G27" s="352"/>
      <c r="H27" s="353">
        <v>10</v>
      </c>
      <c r="I27" s="353"/>
      <c r="J27" s="354">
        <v>20</v>
      </c>
      <c r="K27" s="353"/>
      <c r="L27" s="350">
        <v>100</v>
      </c>
      <c r="M27" s="350">
        <v>3</v>
      </c>
      <c r="N27" s="350">
        <v>10</v>
      </c>
      <c r="O27" s="351">
        <v>2</v>
      </c>
      <c r="P27" s="351"/>
      <c r="Q27" s="351"/>
      <c r="R27" s="352">
        <f t="shared" si="0"/>
        <v>245</v>
      </c>
      <c r="S27" s="357">
        <v>80.61</v>
      </c>
      <c r="T27" s="357">
        <f t="shared" si="1"/>
        <v>19749.45</v>
      </c>
      <c r="U27" s="25"/>
    </row>
    <row r="28" spans="1:21" x14ac:dyDescent="0.25">
      <c r="A28" s="347">
        <v>22</v>
      </c>
      <c r="B28" s="356">
        <v>168001836</v>
      </c>
      <c r="C28" s="346" t="s">
        <v>1594</v>
      </c>
      <c r="D28" s="347" t="s">
        <v>20</v>
      </c>
      <c r="E28" s="353">
        <v>50</v>
      </c>
      <c r="F28" s="353">
        <v>50</v>
      </c>
      <c r="G28" s="352"/>
      <c r="H28" s="353">
        <v>10</v>
      </c>
      <c r="I28" s="353"/>
      <c r="J28" s="354">
        <v>20</v>
      </c>
      <c r="K28" s="353"/>
      <c r="L28" s="350">
        <v>150</v>
      </c>
      <c r="M28" s="350"/>
      <c r="N28" s="350">
        <v>20</v>
      </c>
      <c r="O28" s="351"/>
      <c r="P28" s="351"/>
      <c r="Q28" s="351"/>
      <c r="R28" s="352">
        <f t="shared" si="0"/>
        <v>250</v>
      </c>
      <c r="S28" s="357">
        <v>80.849999999999994</v>
      </c>
      <c r="T28" s="357">
        <f t="shared" si="1"/>
        <v>20212.5</v>
      </c>
      <c r="U28" s="25"/>
    </row>
    <row r="29" spans="1:21" x14ac:dyDescent="0.25">
      <c r="A29" s="347">
        <v>23</v>
      </c>
      <c r="B29" s="356">
        <v>168001835</v>
      </c>
      <c r="C29" s="346" t="s">
        <v>1595</v>
      </c>
      <c r="D29" s="347" t="s">
        <v>20</v>
      </c>
      <c r="E29" s="353">
        <v>50</v>
      </c>
      <c r="F29" s="353">
        <v>50</v>
      </c>
      <c r="G29" s="352"/>
      <c r="H29" s="353">
        <v>10</v>
      </c>
      <c r="I29" s="353"/>
      <c r="J29" s="354">
        <v>46</v>
      </c>
      <c r="K29" s="353">
        <v>2</v>
      </c>
      <c r="L29" s="350">
        <v>150</v>
      </c>
      <c r="M29" s="350">
        <v>2</v>
      </c>
      <c r="N29" s="350">
        <v>20</v>
      </c>
      <c r="O29" s="351">
        <v>1</v>
      </c>
      <c r="P29" s="351"/>
      <c r="Q29" s="351"/>
      <c r="R29" s="352">
        <f t="shared" si="0"/>
        <v>281</v>
      </c>
      <c r="S29" s="357">
        <v>111.32</v>
      </c>
      <c r="T29" s="357">
        <f t="shared" si="1"/>
        <v>31280.92</v>
      </c>
      <c r="U29" s="25"/>
    </row>
    <row r="30" spans="1:21" x14ac:dyDescent="0.25">
      <c r="A30" s="347">
        <v>24</v>
      </c>
      <c r="B30" s="356">
        <v>168001837</v>
      </c>
      <c r="C30" s="346" t="s">
        <v>1596</v>
      </c>
      <c r="D30" s="347" t="s">
        <v>20</v>
      </c>
      <c r="E30" s="353">
        <v>50</v>
      </c>
      <c r="F30" s="353">
        <v>50</v>
      </c>
      <c r="G30" s="352"/>
      <c r="H30" s="353">
        <v>10</v>
      </c>
      <c r="I30" s="353"/>
      <c r="J30" s="354">
        <v>31</v>
      </c>
      <c r="K30" s="353"/>
      <c r="L30" s="350">
        <v>150</v>
      </c>
      <c r="M30" s="350"/>
      <c r="N30" s="350"/>
      <c r="O30" s="351"/>
      <c r="P30" s="351"/>
      <c r="Q30" s="351"/>
      <c r="R30" s="352">
        <f t="shared" si="0"/>
        <v>241</v>
      </c>
      <c r="S30" s="357">
        <v>90.99</v>
      </c>
      <c r="T30" s="357">
        <f t="shared" si="1"/>
        <v>21928.59</v>
      </c>
      <c r="U30" s="25"/>
    </row>
    <row r="31" spans="1:21" x14ac:dyDescent="0.25">
      <c r="A31" s="347">
        <v>25</v>
      </c>
      <c r="B31" s="356">
        <v>168001833</v>
      </c>
      <c r="C31" s="346" t="s">
        <v>1597</v>
      </c>
      <c r="D31" s="347" t="s">
        <v>20</v>
      </c>
      <c r="E31" s="353">
        <v>100</v>
      </c>
      <c r="F31" s="353">
        <v>100</v>
      </c>
      <c r="G31" s="352"/>
      <c r="H31" s="353">
        <v>40</v>
      </c>
      <c r="I31" s="353"/>
      <c r="J31" s="354">
        <v>31</v>
      </c>
      <c r="K31" s="353"/>
      <c r="L31" s="350">
        <v>20</v>
      </c>
      <c r="M31" s="350">
        <v>3</v>
      </c>
      <c r="N31" s="350"/>
      <c r="O31" s="351">
        <v>5</v>
      </c>
      <c r="P31" s="351"/>
      <c r="Q31" s="351"/>
      <c r="R31" s="352">
        <f t="shared" si="0"/>
        <v>199</v>
      </c>
      <c r="S31" s="357">
        <v>55.93</v>
      </c>
      <c r="T31" s="357">
        <f t="shared" si="1"/>
        <v>11130.07</v>
      </c>
      <c r="U31" s="25"/>
    </row>
    <row r="32" spans="1:21" x14ac:dyDescent="0.25">
      <c r="A32" s="347">
        <v>26</v>
      </c>
      <c r="B32" s="356">
        <v>168001832</v>
      </c>
      <c r="C32" s="346" t="s">
        <v>1598</v>
      </c>
      <c r="D32" s="347" t="s">
        <v>20</v>
      </c>
      <c r="E32" s="353">
        <v>50</v>
      </c>
      <c r="F32" s="353">
        <v>50</v>
      </c>
      <c r="G32" s="352"/>
      <c r="H32" s="353">
        <v>40</v>
      </c>
      <c r="I32" s="353"/>
      <c r="J32" s="354">
        <v>15</v>
      </c>
      <c r="K32" s="353">
        <v>2</v>
      </c>
      <c r="L32" s="350">
        <v>10</v>
      </c>
      <c r="M32" s="350"/>
      <c r="N32" s="350"/>
      <c r="O32" s="351"/>
      <c r="P32" s="351"/>
      <c r="Q32" s="351"/>
      <c r="R32" s="352">
        <f t="shared" si="0"/>
        <v>117</v>
      </c>
      <c r="S32" s="357">
        <v>50.03</v>
      </c>
      <c r="T32" s="357">
        <f t="shared" si="1"/>
        <v>5853.51</v>
      </c>
      <c r="U32" s="25"/>
    </row>
    <row r="33" spans="1:21" x14ac:dyDescent="0.25">
      <c r="A33" s="347">
        <v>27</v>
      </c>
      <c r="B33" s="356">
        <v>168001505</v>
      </c>
      <c r="C33" s="346" t="s">
        <v>1599</v>
      </c>
      <c r="D33" s="347" t="s">
        <v>20</v>
      </c>
      <c r="E33" s="353">
        <v>50</v>
      </c>
      <c r="F33" s="353">
        <v>50</v>
      </c>
      <c r="G33" s="352"/>
      <c r="H33" s="353">
        <v>40</v>
      </c>
      <c r="I33" s="353"/>
      <c r="J33" s="354">
        <v>46</v>
      </c>
      <c r="K33" s="353">
        <v>2</v>
      </c>
      <c r="L33" s="350">
        <v>10</v>
      </c>
      <c r="M33" s="350">
        <v>2</v>
      </c>
      <c r="N33" s="350"/>
      <c r="O33" s="351">
        <v>1</v>
      </c>
      <c r="P33" s="351"/>
      <c r="Q33" s="351"/>
      <c r="R33" s="352">
        <f t="shared" si="0"/>
        <v>151</v>
      </c>
      <c r="S33" s="357">
        <v>65.92</v>
      </c>
      <c r="T33" s="357">
        <f t="shared" si="1"/>
        <v>9953.92</v>
      </c>
      <c r="U33" s="25"/>
    </row>
    <row r="34" spans="1:21" x14ac:dyDescent="0.25">
      <c r="A34" s="347">
        <v>28</v>
      </c>
      <c r="B34" s="356">
        <v>168001834</v>
      </c>
      <c r="C34" s="346" t="s">
        <v>1600</v>
      </c>
      <c r="D34" s="347" t="s">
        <v>20</v>
      </c>
      <c r="E34" s="353">
        <v>30</v>
      </c>
      <c r="F34" s="353">
        <v>30</v>
      </c>
      <c r="G34" s="352"/>
      <c r="H34" s="353">
        <v>20</v>
      </c>
      <c r="I34" s="353"/>
      <c r="J34" s="354">
        <v>10</v>
      </c>
      <c r="K34" s="353"/>
      <c r="L34" s="350">
        <v>60</v>
      </c>
      <c r="M34" s="350"/>
      <c r="N34" s="350"/>
      <c r="O34" s="351"/>
      <c r="P34" s="351"/>
      <c r="Q34" s="351"/>
      <c r="R34" s="352">
        <f t="shared" si="0"/>
        <v>120</v>
      </c>
      <c r="S34" s="357">
        <v>74.819999999999993</v>
      </c>
      <c r="T34" s="357">
        <f t="shared" si="1"/>
        <v>8978.4</v>
      </c>
      <c r="U34" s="25"/>
    </row>
    <row r="35" spans="1:21" x14ac:dyDescent="0.25">
      <c r="A35" s="347">
        <v>29</v>
      </c>
      <c r="B35" s="356">
        <v>168001839</v>
      </c>
      <c r="C35" s="346" t="s">
        <v>1601</v>
      </c>
      <c r="D35" s="347" t="s">
        <v>20</v>
      </c>
      <c r="E35" s="353">
        <v>50</v>
      </c>
      <c r="F35" s="353">
        <v>50</v>
      </c>
      <c r="G35" s="352"/>
      <c r="H35" s="353">
        <v>5</v>
      </c>
      <c r="I35" s="353"/>
      <c r="J35" s="354">
        <v>10</v>
      </c>
      <c r="K35" s="353"/>
      <c r="L35" s="350">
        <v>60</v>
      </c>
      <c r="M35" s="350"/>
      <c r="N35" s="350">
        <v>10</v>
      </c>
      <c r="O35" s="351"/>
      <c r="P35" s="351"/>
      <c r="Q35" s="351"/>
      <c r="R35" s="352">
        <f t="shared" si="0"/>
        <v>135</v>
      </c>
      <c r="S35" s="357">
        <v>86.9</v>
      </c>
      <c r="T35" s="357">
        <f t="shared" si="1"/>
        <v>11731.5</v>
      </c>
      <c r="U35" s="25"/>
    </row>
    <row r="36" spans="1:21" x14ac:dyDescent="0.25">
      <c r="A36" s="897" t="s">
        <v>2885</v>
      </c>
      <c r="B36" s="898"/>
      <c r="C36" s="898"/>
      <c r="D36" s="898"/>
      <c r="E36" s="899"/>
      <c r="F36" s="727"/>
      <c r="G36" s="541"/>
      <c r="H36" s="541"/>
      <c r="I36" s="541"/>
      <c r="J36" s="621"/>
      <c r="K36" s="541"/>
      <c r="L36" s="541"/>
      <c r="M36" s="541"/>
      <c r="N36" s="541"/>
      <c r="O36" s="541"/>
      <c r="P36" s="541"/>
      <c r="Q36" s="541"/>
      <c r="R36" s="621"/>
      <c r="S36" s="574"/>
      <c r="T36" s="574">
        <f>SUM(T7:T35)</f>
        <v>445111.48999999993</v>
      </c>
      <c r="U36" s="25"/>
    </row>
  </sheetData>
  <mergeCells count="5">
    <mergeCell ref="A36:E36"/>
    <mergeCell ref="A5:T5"/>
    <mergeCell ref="A2:N2"/>
    <mergeCell ref="A3:N3"/>
    <mergeCell ref="A4:N4"/>
  </mergeCells>
  <pageMargins left="0.11811023622047245" right="0.11811023622047245" top="0.39370078740157483" bottom="0.39370078740157483" header="0.31496062992125984" footer="0.31496062992125984"/>
  <pageSetup paperSize="9"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1"/>
  <sheetViews>
    <sheetView workbookViewId="0">
      <selection activeCell="A37" sqref="A37:I37"/>
    </sheetView>
  </sheetViews>
  <sheetFormatPr defaultRowHeight="15" x14ac:dyDescent="0.25"/>
  <cols>
    <col min="1" max="1" width="4.5703125" bestFit="1" customWidth="1"/>
    <col min="2" max="2" width="10.140625" style="128" bestFit="1" customWidth="1"/>
    <col min="3" max="3" width="56.42578125" style="7" customWidth="1"/>
    <col min="4" max="4" width="5.85546875" bestFit="1" customWidth="1"/>
    <col min="5" max="5" width="7.85546875" bestFit="1" customWidth="1"/>
    <col min="6" max="6" width="5.7109375" bestFit="1" customWidth="1"/>
    <col min="7" max="7" width="6.42578125" bestFit="1" customWidth="1"/>
    <col min="8" max="8" width="6.42578125" style="24" bestFit="1" customWidth="1"/>
    <col min="9" max="9" width="8.85546875" style="24" bestFit="1" customWidth="1"/>
  </cols>
  <sheetData>
    <row r="1" spans="1:11" x14ac:dyDescent="0.25">
      <c r="A1" s="8"/>
      <c r="B1" s="162"/>
      <c r="C1" s="50"/>
      <c r="D1" s="8"/>
    </row>
    <row r="2" spans="1:11" ht="18.75" x14ac:dyDescent="0.25">
      <c r="A2" s="757" t="s">
        <v>0</v>
      </c>
      <c r="B2" s="757"/>
      <c r="C2" s="757"/>
      <c r="D2" s="757"/>
      <c r="E2" s="757"/>
      <c r="F2" s="757"/>
      <c r="G2" s="757"/>
    </row>
    <row r="3" spans="1:11" ht="18.75" x14ac:dyDescent="0.25">
      <c r="A3" s="757" t="s">
        <v>1</v>
      </c>
      <c r="B3" s="757"/>
      <c r="C3" s="757"/>
      <c r="D3" s="757"/>
      <c r="E3" s="757"/>
      <c r="F3" s="757"/>
      <c r="G3" s="757"/>
    </row>
    <row r="4" spans="1:11" ht="19.5" thickBot="1" x14ac:dyDescent="0.3">
      <c r="A4" s="785" t="s">
        <v>2</v>
      </c>
      <c r="B4" s="785"/>
      <c r="C4" s="785"/>
      <c r="D4" s="785"/>
      <c r="E4" s="785"/>
      <c r="F4" s="785"/>
      <c r="G4" s="785"/>
    </row>
    <row r="5" spans="1:11" ht="29.25" thickBot="1" x14ac:dyDescent="0.3">
      <c r="A5" s="904" t="s">
        <v>138</v>
      </c>
      <c r="B5" s="905"/>
      <c r="C5" s="905"/>
      <c r="D5" s="905"/>
      <c r="E5" s="905"/>
      <c r="F5" s="905"/>
      <c r="G5" s="905"/>
      <c r="H5" s="905"/>
      <c r="I5" s="906"/>
    </row>
    <row r="6" spans="1:11" x14ac:dyDescent="0.25">
      <c r="A6" s="365" t="s">
        <v>13</v>
      </c>
      <c r="B6" s="365" t="s">
        <v>2613</v>
      </c>
      <c r="C6" s="366" t="s">
        <v>15</v>
      </c>
      <c r="D6" s="365" t="s">
        <v>1462</v>
      </c>
      <c r="E6" s="367" t="s">
        <v>2766</v>
      </c>
      <c r="F6" s="368" t="s">
        <v>2776</v>
      </c>
      <c r="G6" s="369" t="s">
        <v>1462</v>
      </c>
      <c r="H6" s="344" t="s">
        <v>868</v>
      </c>
      <c r="I6" s="344" t="s">
        <v>869</v>
      </c>
    </row>
    <row r="7" spans="1:11" ht="120" x14ac:dyDescent="0.25">
      <c r="A7" s="359">
        <v>1</v>
      </c>
      <c r="B7" s="360">
        <v>6001227</v>
      </c>
      <c r="C7" s="361" t="s">
        <v>1602</v>
      </c>
      <c r="D7" s="362" t="s">
        <v>20</v>
      </c>
      <c r="E7" s="362"/>
      <c r="F7" s="321">
        <v>10</v>
      </c>
      <c r="G7" s="363">
        <f>E7+F7</f>
        <v>10</v>
      </c>
      <c r="H7" s="625">
        <v>98</v>
      </c>
      <c r="I7" s="625">
        <f>H7*G7</f>
        <v>980</v>
      </c>
      <c r="J7" s="215"/>
      <c r="K7" s="215"/>
    </row>
    <row r="8" spans="1:11" ht="48" x14ac:dyDescent="0.25">
      <c r="A8" s="359">
        <v>2</v>
      </c>
      <c r="B8" s="360">
        <v>6001768</v>
      </c>
      <c r="C8" s="361" t="s">
        <v>1603</v>
      </c>
      <c r="D8" s="362" t="s">
        <v>6</v>
      </c>
      <c r="E8" s="362">
        <v>20</v>
      </c>
      <c r="F8" s="321">
        <v>15</v>
      </c>
      <c r="G8" s="363">
        <f t="shared" ref="G8:G36" si="0">E8+F8</f>
        <v>35</v>
      </c>
      <c r="H8" s="625">
        <v>38.75</v>
      </c>
      <c r="I8" s="625">
        <f t="shared" ref="I8:I36" si="1">H8*G8</f>
        <v>1356.25</v>
      </c>
      <c r="J8" s="215"/>
      <c r="K8" s="215"/>
    </row>
    <row r="9" spans="1:11" ht="24" x14ac:dyDescent="0.25">
      <c r="A9" s="359">
        <v>3</v>
      </c>
      <c r="B9" s="360">
        <v>6001767</v>
      </c>
      <c r="C9" s="361" t="s">
        <v>1604</v>
      </c>
      <c r="D9" s="362" t="s">
        <v>6</v>
      </c>
      <c r="E9" s="362"/>
      <c r="F9" s="321">
        <v>15</v>
      </c>
      <c r="G9" s="363">
        <f t="shared" si="0"/>
        <v>15</v>
      </c>
      <c r="H9" s="625">
        <v>66.900000000000006</v>
      </c>
      <c r="I9" s="625">
        <f t="shared" si="1"/>
        <v>1003.5000000000001</v>
      </c>
      <c r="J9" s="215"/>
      <c r="K9" s="215"/>
    </row>
    <row r="10" spans="1:11" ht="36" x14ac:dyDescent="0.25">
      <c r="A10" s="359">
        <v>4</v>
      </c>
      <c r="B10" s="360">
        <v>33005035</v>
      </c>
      <c r="C10" s="361" t="s">
        <v>1605</v>
      </c>
      <c r="D10" s="362" t="s">
        <v>6</v>
      </c>
      <c r="E10" s="362"/>
      <c r="F10" s="321">
        <v>15</v>
      </c>
      <c r="G10" s="363">
        <f t="shared" si="0"/>
        <v>15</v>
      </c>
      <c r="H10" s="625">
        <v>16.850000000000001</v>
      </c>
      <c r="I10" s="625">
        <f t="shared" si="1"/>
        <v>252.75000000000003</v>
      </c>
      <c r="J10" s="215"/>
      <c r="K10" s="215"/>
    </row>
    <row r="11" spans="1:11" ht="58.5" customHeight="1" x14ac:dyDescent="0.25">
      <c r="A11" s="358">
        <v>5</v>
      </c>
      <c r="B11" s="360">
        <v>51003498</v>
      </c>
      <c r="C11" s="361" t="s">
        <v>1606</v>
      </c>
      <c r="D11" s="362" t="s">
        <v>6</v>
      </c>
      <c r="E11" s="362"/>
      <c r="F11" s="321">
        <v>15</v>
      </c>
      <c r="G11" s="363">
        <f t="shared" si="0"/>
        <v>15</v>
      </c>
      <c r="H11" s="625">
        <v>14.5</v>
      </c>
      <c r="I11" s="625">
        <f t="shared" si="1"/>
        <v>217.5</v>
      </c>
      <c r="J11" s="215"/>
      <c r="K11" s="215"/>
    </row>
    <row r="12" spans="1:11" ht="24" x14ac:dyDescent="0.25">
      <c r="A12" s="364">
        <v>6</v>
      </c>
      <c r="B12" s="360">
        <v>6002031</v>
      </c>
      <c r="C12" s="361" t="s">
        <v>1607</v>
      </c>
      <c r="D12" s="362" t="s">
        <v>6</v>
      </c>
      <c r="E12" s="362">
        <v>100</v>
      </c>
      <c r="F12" s="321">
        <v>300</v>
      </c>
      <c r="G12" s="363">
        <f t="shared" si="0"/>
        <v>400</v>
      </c>
      <c r="H12" s="625">
        <v>2.75</v>
      </c>
      <c r="I12" s="625">
        <f t="shared" si="1"/>
        <v>1100</v>
      </c>
      <c r="J12" s="215"/>
      <c r="K12" s="215"/>
    </row>
    <row r="13" spans="1:11" ht="49.5" customHeight="1" x14ac:dyDescent="0.25">
      <c r="A13" s="359">
        <v>7</v>
      </c>
      <c r="B13" s="360">
        <v>6001770</v>
      </c>
      <c r="C13" s="361" t="s">
        <v>1608</v>
      </c>
      <c r="D13" s="362" t="s">
        <v>6</v>
      </c>
      <c r="E13" s="362"/>
      <c r="F13" s="321">
        <v>5</v>
      </c>
      <c r="G13" s="363">
        <f t="shared" si="0"/>
        <v>5</v>
      </c>
      <c r="H13" s="625">
        <v>115.01</v>
      </c>
      <c r="I13" s="625">
        <f t="shared" si="1"/>
        <v>575.05000000000007</v>
      </c>
      <c r="J13" s="215"/>
      <c r="K13" s="215"/>
    </row>
    <row r="14" spans="1:11" ht="60" x14ac:dyDescent="0.25">
      <c r="A14" s="359">
        <v>8</v>
      </c>
      <c r="B14" s="360">
        <v>6001769</v>
      </c>
      <c r="C14" s="361" t="s">
        <v>1609</v>
      </c>
      <c r="D14" s="362" t="s">
        <v>6</v>
      </c>
      <c r="E14" s="362">
        <v>100</v>
      </c>
      <c r="F14" s="321">
        <v>5</v>
      </c>
      <c r="G14" s="363">
        <f t="shared" si="0"/>
        <v>105</v>
      </c>
      <c r="H14" s="625">
        <v>125</v>
      </c>
      <c r="I14" s="625">
        <f t="shared" si="1"/>
        <v>13125</v>
      </c>
      <c r="J14" s="215"/>
      <c r="K14" s="215"/>
    </row>
    <row r="15" spans="1:11" ht="72" x14ac:dyDescent="0.25">
      <c r="A15" s="359">
        <v>9</v>
      </c>
      <c r="B15" s="360">
        <v>6001761</v>
      </c>
      <c r="C15" s="361" t="s">
        <v>1629</v>
      </c>
      <c r="D15" s="362" t="s">
        <v>1411</v>
      </c>
      <c r="E15" s="362">
        <v>50</v>
      </c>
      <c r="F15" s="321">
        <v>5</v>
      </c>
      <c r="G15" s="363">
        <f t="shared" si="0"/>
        <v>55</v>
      </c>
      <c r="H15" s="625">
        <v>94.9</v>
      </c>
      <c r="I15" s="625">
        <f t="shared" si="1"/>
        <v>5219.5</v>
      </c>
      <c r="J15" s="215"/>
      <c r="K15" s="215"/>
    </row>
    <row r="16" spans="1:11" ht="72" x14ac:dyDescent="0.25">
      <c r="A16" s="359">
        <v>10</v>
      </c>
      <c r="B16" s="360">
        <v>6001763</v>
      </c>
      <c r="C16" s="361" t="s">
        <v>1610</v>
      </c>
      <c r="D16" s="362" t="s">
        <v>1411</v>
      </c>
      <c r="E16" s="362">
        <v>50</v>
      </c>
      <c r="F16" s="321">
        <v>5</v>
      </c>
      <c r="G16" s="363">
        <f t="shared" si="0"/>
        <v>55</v>
      </c>
      <c r="H16" s="625">
        <v>152.6</v>
      </c>
      <c r="I16" s="625">
        <f t="shared" si="1"/>
        <v>8393</v>
      </c>
      <c r="J16" s="215"/>
      <c r="K16" s="215"/>
    </row>
    <row r="17" spans="1:11" ht="72" x14ac:dyDescent="0.25">
      <c r="A17" s="359">
        <v>11</v>
      </c>
      <c r="B17" s="360">
        <v>6001764</v>
      </c>
      <c r="C17" s="361" t="s">
        <v>1611</v>
      </c>
      <c r="D17" s="362" t="s">
        <v>1411</v>
      </c>
      <c r="E17" s="362">
        <v>50</v>
      </c>
      <c r="F17" s="321">
        <v>5</v>
      </c>
      <c r="G17" s="363">
        <f t="shared" si="0"/>
        <v>55</v>
      </c>
      <c r="H17" s="625">
        <v>102</v>
      </c>
      <c r="I17" s="625">
        <f t="shared" si="1"/>
        <v>5610</v>
      </c>
      <c r="J17" s="215"/>
      <c r="K17" s="215"/>
    </row>
    <row r="18" spans="1:11" ht="72" x14ac:dyDescent="0.25">
      <c r="A18" s="359">
        <v>12</v>
      </c>
      <c r="B18" s="360">
        <v>6001765</v>
      </c>
      <c r="C18" s="361" t="s">
        <v>1630</v>
      </c>
      <c r="D18" s="362" t="s">
        <v>1411</v>
      </c>
      <c r="E18" s="362"/>
      <c r="F18" s="321">
        <v>5</v>
      </c>
      <c r="G18" s="363">
        <f t="shared" si="0"/>
        <v>5</v>
      </c>
      <c r="H18" s="625">
        <v>99</v>
      </c>
      <c r="I18" s="625">
        <f t="shared" si="1"/>
        <v>495</v>
      </c>
      <c r="J18" s="215"/>
      <c r="K18" s="215"/>
    </row>
    <row r="19" spans="1:11" ht="60" x14ac:dyDescent="0.25">
      <c r="A19" s="359">
        <v>13</v>
      </c>
      <c r="B19" s="360">
        <v>6001766</v>
      </c>
      <c r="C19" s="361" t="s">
        <v>1612</v>
      </c>
      <c r="D19" s="362" t="s">
        <v>1411</v>
      </c>
      <c r="E19" s="362">
        <v>50</v>
      </c>
      <c r="F19" s="321">
        <v>60</v>
      </c>
      <c r="G19" s="363">
        <f t="shared" si="0"/>
        <v>110</v>
      </c>
      <c r="H19" s="625">
        <v>14.99</v>
      </c>
      <c r="I19" s="625">
        <f t="shared" si="1"/>
        <v>1648.9</v>
      </c>
      <c r="J19" s="215"/>
      <c r="K19" s="215"/>
    </row>
    <row r="20" spans="1:11" ht="24" x14ac:dyDescent="0.25">
      <c r="A20" s="359">
        <v>14</v>
      </c>
      <c r="B20" s="360">
        <v>6002060</v>
      </c>
      <c r="C20" s="361" t="s">
        <v>1613</v>
      </c>
      <c r="D20" s="362" t="s">
        <v>1411</v>
      </c>
      <c r="E20" s="362">
        <v>10</v>
      </c>
      <c r="F20" s="321">
        <v>20</v>
      </c>
      <c r="G20" s="363">
        <f t="shared" si="0"/>
        <v>30</v>
      </c>
      <c r="H20" s="625">
        <v>59</v>
      </c>
      <c r="I20" s="625">
        <f t="shared" si="1"/>
        <v>1770</v>
      </c>
      <c r="J20" s="215"/>
      <c r="K20" s="215"/>
    </row>
    <row r="21" spans="1:11" ht="168" x14ac:dyDescent="0.25">
      <c r="A21" s="359">
        <v>15</v>
      </c>
      <c r="B21" s="360">
        <v>6001754</v>
      </c>
      <c r="C21" s="361" t="s">
        <v>1614</v>
      </c>
      <c r="D21" s="362" t="s">
        <v>1411</v>
      </c>
      <c r="E21" s="362"/>
      <c r="F21" s="321">
        <v>20</v>
      </c>
      <c r="G21" s="363">
        <f t="shared" si="0"/>
        <v>20</v>
      </c>
      <c r="H21" s="625">
        <v>105.91</v>
      </c>
      <c r="I21" s="625">
        <f t="shared" si="1"/>
        <v>2118.1999999999998</v>
      </c>
      <c r="J21" s="215"/>
      <c r="K21" s="215"/>
    </row>
    <row r="22" spans="1:11" ht="72" x14ac:dyDescent="0.25">
      <c r="A22" s="359">
        <v>16</v>
      </c>
      <c r="B22" s="360">
        <v>6001755</v>
      </c>
      <c r="C22" s="361" t="s">
        <v>1615</v>
      </c>
      <c r="D22" s="362" t="s">
        <v>1411</v>
      </c>
      <c r="E22" s="362"/>
      <c r="F22" s="321">
        <v>10</v>
      </c>
      <c r="G22" s="363">
        <f t="shared" si="0"/>
        <v>10</v>
      </c>
      <c r="H22" s="625">
        <v>151.05000000000001</v>
      </c>
      <c r="I22" s="625">
        <f t="shared" si="1"/>
        <v>1510.5</v>
      </c>
      <c r="J22" s="215"/>
      <c r="K22" s="215"/>
    </row>
    <row r="23" spans="1:11" ht="24" x14ac:dyDescent="0.25">
      <c r="A23" s="359">
        <v>17</v>
      </c>
      <c r="B23" s="360">
        <v>6001773</v>
      </c>
      <c r="C23" s="361" t="s">
        <v>1616</v>
      </c>
      <c r="D23" s="362" t="s">
        <v>1411</v>
      </c>
      <c r="E23" s="362"/>
      <c r="F23" s="321">
        <v>5</v>
      </c>
      <c r="G23" s="363">
        <f t="shared" si="0"/>
        <v>5</v>
      </c>
      <c r="H23" s="625">
        <v>103.56</v>
      </c>
      <c r="I23" s="625">
        <f t="shared" si="1"/>
        <v>517.79999999999995</v>
      </c>
      <c r="J23" s="215"/>
      <c r="K23" s="215"/>
    </row>
    <row r="24" spans="1:11" ht="24" x14ac:dyDescent="0.25">
      <c r="A24" s="359">
        <v>18</v>
      </c>
      <c r="B24" s="360">
        <v>6001774</v>
      </c>
      <c r="C24" s="361" t="s">
        <v>1617</v>
      </c>
      <c r="D24" s="362" t="s">
        <v>1411</v>
      </c>
      <c r="E24" s="362"/>
      <c r="F24" s="321">
        <v>5</v>
      </c>
      <c r="G24" s="363">
        <f t="shared" si="0"/>
        <v>5</v>
      </c>
      <c r="H24" s="625">
        <v>102.01</v>
      </c>
      <c r="I24" s="625">
        <f t="shared" si="1"/>
        <v>510.05</v>
      </c>
      <c r="J24" s="215"/>
      <c r="K24" s="215"/>
    </row>
    <row r="25" spans="1:11" ht="24" x14ac:dyDescent="0.25">
      <c r="A25" s="359">
        <v>19</v>
      </c>
      <c r="B25" s="360">
        <v>6001775</v>
      </c>
      <c r="C25" s="361" t="s">
        <v>1618</v>
      </c>
      <c r="D25" s="362" t="s">
        <v>1411</v>
      </c>
      <c r="E25" s="362"/>
      <c r="F25" s="321">
        <v>5</v>
      </c>
      <c r="G25" s="363">
        <f t="shared" si="0"/>
        <v>5</v>
      </c>
      <c r="H25" s="625">
        <v>127.2</v>
      </c>
      <c r="I25" s="625">
        <f t="shared" si="1"/>
        <v>636</v>
      </c>
      <c r="J25" s="215"/>
      <c r="K25" s="215"/>
    </row>
    <row r="26" spans="1:11" ht="36" x14ac:dyDescent="0.25">
      <c r="A26" s="359">
        <v>20</v>
      </c>
      <c r="B26" s="360">
        <v>6001771</v>
      </c>
      <c r="C26" s="361" t="s">
        <v>1619</v>
      </c>
      <c r="D26" s="362" t="s">
        <v>1411</v>
      </c>
      <c r="E26" s="362"/>
      <c r="F26" s="321">
        <v>5</v>
      </c>
      <c r="G26" s="363">
        <f t="shared" si="0"/>
        <v>5</v>
      </c>
      <c r="H26" s="625">
        <v>33.9</v>
      </c>
      <c r="I26" s="625">
        <f t="shared" si="1"/>
        <v>169.5</v>
      </c>
      <c r="J26" s="215"/>
      <c r="K26" s="215"/>
    </row>
    <row r="27" spans="1:11" ht="24" x14ac:dyDescent="0.25">
      <c r="A27" s="359">
        <v>21</v>
      </c>
      <c r="B27" s="360">
        <v>6001772</v>
      </c>
      <c r="C27" s="361" t="s">
        <v>1620</v>
      </c>
      <c r="D27" s="362" t="s">
        <v>1411</v>
      </c>
      <c r="E27" s="362"/>
      <c r="F27" s="321">
        <v>5</v>
      </c>
      <c r="G27" s="363">
        <f t="shared" si="0"/>
        <v>5</v>
      </c>
      <c r="H27" s="625">
        <v>69.3</v>
      </c>
      <c r="I27" s="625">
        <f t="shared" si="1"/>
        <v>346.5</v>
      </c>
      <c r="J27" s="215"/>
      <c r="K27" s="215"/>
    </row>
    <row r="28" spans="1:11" ht="24" x14ac:dyDescent="0.25">
      <c r="A28" s="359">
        <v>22</v>
      </c>
      <c r="B28" s="360">
        <v>6002043</v>
      </c>
      <c r="C28" s="361" t="s">
        <v>1621</v>
      </c>
      <c r="D28" s="362" t="s">
        <v>1411</v>
      </c>
      <c r="E28" s="362">
        <v>10</v>
      </c>
      <c r="F28" s="321">
        <v>10</v>
      </c>
      <c r="G28" s="363">
        <f t="shared" si="0"/>
        <v>20</v>
      </c>
      <c r="H28" s="625">
        <v>131.05000000000001</v>
      </c>
      <c r="I28" s="625">
        <f t="shared" si="1"/>
        <v>2621</v>
      </c>
      <c r="J28" s="215"/>
      <c r="K28" s="215"/>
    </row>
    <row r="29" spans="1:11" ht="36" x14ac:dyDescent="0.25">
      <c r="A29" s="359">
        <v>23</v>
      </c>
      <c r="B29" s="360">
        <v>51003497</v>
      </c>
      <c r="C29" s="361" t="s">
        <v>1622</v>
      </c>
      <c r="D29" s="362" t="s">
        <v>1411</v>
      </c>
      <c r="E29" s="362"/>
      <c r="F29" s="321">
        <v>10</v>
      </c>
      <c r="G29" s="363">
        <f t="shared" si="0"/>
        <v>10</v>
      </c>
      <c r="H29" s="625">
        <v>35.9</v>
      </c>
      <c r="I29" s="625">
        <f t="shared" si="1"/>
        <v>359</v>
      </c>
      <c r="J29" s="215"/>
      <c r="K29" s="215"/>
    </row>
    <row r="30" spans="1:11" ht="24" x14ac:dyDescent="0.25">
      <c r="A30" s="359">
        <v>24</v>
      </c>
      <c r="B30" s="360">
        <v>33002526</v>
      </c>
      <c r="C30" s="361" t="s">
        <v>1623</v>
      </c>
      <c r="D30" s="362" t="s">
        <v>1411</v>
      </c>
      <c r="E30" s="362"/>
      <c r="F30" s="321">
        <v>10</v>
      </c>
      <c r="G30" s="363">
        <f t="shared" si="0"/>
        <v>10</v>
      </c>
      <c r="H30" s="625">
        <v>59.78</v>
      </c>
      <c r="I30" s="625">
        <f t="shared" si="1"/>
        <v>597.79999999999995</v>
      </c>
      <c r="J30" s="215"/>
      <c r="K30" s="215"/>
    </row>
    <row r="31" spans="1:11" ht="24" x14ac:dyDescent="0.25">
      <c r="A31" s="359">
        <v>25</v>
      </c>
      <c r="B31" s="360">
        <v>6002044</v>
      </c>
      <c r="C31" s="361" t="s">
        <v>1624</v>
      </c>
      <c r="D31" s="362" t="s">
        <v>1411</v>
      </c>
      <c r="E31" s="362">
        <v>100</v>
      </c>
      <c r="F31" s="321">
        <v>300</v>
      </c>
      <c r="G31" s="363">
        <f t="shared" si="0"/>
        <v>400</v>
      </c>
      <c r="H31" s="625">
        <v>1.67</v>
      </c>
      <c r="I31" s="625">
        <f t="shared" si="1"/>
        <v>668</v>
      </c>
      <c r="J31" s="215"/>
      <c r="K31" s="215"/>
    </row>
    <row r="32" spans="1:11" ht="36" x14ac:dyDescent="0.25">
      <c r="A32" s="359">
        <v>26</v>
      </c>
      <c r="B32" s="360">
        <v>6001759</v>
      </c>
      <c r="C32" s="361" t="s">
        <v>1625</v>
      </c>
      <c r="D32" s="362" t="s">
        <v>1411</v>
      </c>
      <c r="E32" s="362"/>
      <c r="F32" s="321">
        <v>3</v>
      </c>
      <c r="G32" s="363">
        <f t="shared" si="0"/>
        <v>3</v>
      </c>
      <c r="H32" s="625">
        <v>109.9</v>
      </c>
      <c r="I32" s="625">
        <f t="shared" si="1"/>
        <v>329.70000000000005</v>
      </c>
      <c r="J32" s="215"/>
      <c r="K32" s="215"/>
    </row>
    <row r="33" spans="1:11" ht="96" x14ac:dyDescent="0.25">
      <c r="A33" s="359">
        <v>27</v>
      </c>
      <c r="B33" s="360">
        <v>6001758</v>
      </c>
      <c r="C33" s="361" t="s">
        <v>1626</v>
      </c>
      <c r="D33" s="362" t="s">
        <v>1411</v>
      </c>
      <c r="E33" s="362"/>
      <c r="F33" s="321">
        <v>3</v>
      </c>
      <c r="G33" s="363">
        <f t="shared" si="0"/>
        <v>3</v>
      </c>
      <c r="H33" s="625">
        <v>83.9</v>
      </c>
      <c r="I33" s="625">
        <f t="shared" si="1"/>
        <v>251.70000000000002</v>
      </c>
      <c r="J33" s="215"/>
      <c r="K33" s="215"/>
    </row>
    <row r="34" spans="1:11" ht="120" x14ac:dyDescent="0.25">
      <c r="A34" s="359">
        <v>28</v>
      </c>
      <c r="B34" s="360">
        <v>6001751</v>
      </c>
      <c r="C34" s="361" t="s">
        <v>1631</v>
      </c>
      <c r="D34" s="362" t="s">
        <v>1411</v>
      </c>
      <c r="E34" s="362"/>
      <c r="F34" s="321">
        <v>20</v>
      </c>
      <c r="G34" s="363">
        <f t="shared" si="0"/>
        <v>20</v>
      </c>
      <c r="H34" s="625">
        <v>89</v>
      </c>
      <c r="I34" s="625">
        <f t="shared" si="1"/>
        <v>1780</v>
      </c>
      <c r="J34" s="215"/>
      <c r="K34" s="215"/>
    </row>
    <row r="35" spans="1:11" ht="108" x14ac:dyDescent="0.25">
      <c r="A35" s="359">
        <v>29</v>
      </c>
      <c r="B35" s="360">
        <v>6001753</v>
      </c>
      <c r="C35" s="361" t="s">
        <v>1627</v>
      </c>
      <c r="D35" s="362" t="s">
        <v>1411</v>
      </c>
      <c r="E35" s="362"/>
      <c r="F35" s="321">
        <v>10</v>
      </c>
      <c r="G35" s="363">
        <f t="shared" si="0"/>
        <v>10</v>
      </c>
      <c r="H35" s="625">
        <v>368</v>
      </c>
      <c r="I35" s="625">
        <f t="shared" si="1"/>
        <v>3680</v>
      </c>
      <c r="J35" s="215"/>
      <c r="K35" s="215"/>
    </row>
    <row r="36" spans="1:11" ht="132" x14ac:dyDescent="0.25">
      <c r="A36" s="359">
        <v>30</v>
      </c>
      <c r="B36" s="360">
        <v>6001752</v>
      </c>
      <c r="C36" s="361" t="s">
        <v>1628</v>
      </c>
      <c r="D36" s="362" t="s">
        <v>1411</v>
      </c>
      <c r="E36" s="362"/>
      <c r="F36" s="321">
        <v>10</v>
      </c>
      <c r="G36" s="363">
        <f t="shared" si="0"/>
        <v>10</v>
      </c>
      <c r="H36" s="625">
        <v>235</v>
      </c>
      <c r="I36" s="625">
        <f t="shared" si="1"/>
        <v>2350</v>
      </c>
      <c r="J36" s="215"/>
      <c r="K36" s="215"/>
    </row>
    <row r="37" spans="1:11" x14ac:dyDescent="0.25">
      <c r="A37" s="840" t="s">
        <v>2885</v>
      </c>
      <c r="B37" s="841"/>
      <c r="C37" s="841"/>
      <c r="D37" s="842"/>
      <c r="E37" s="544"/>
      <c r="F37" s="544"/>
      <c r="G37" s="544"/>
      <c r="H37" s="626"/>
      <c r="I37" s="626">
        <f>SUM(I7:I36)</f>
        <v>60192.200000000004</v>
      </c>
    </row>
    <row r="38" spans="1:11" x14ac:dyDescent="0.25">
      <c r="B38"/>
    </row>
    <row r="39" spans="1:11" x14ac:dyDescent="0.25">
      <c r="B39"/>
    </row>
    <row r="40" spans="1:11" x14ac:dyDescent="0.25">
      <c r="B40"/>
    </row>
    <row r="41" spans="1:11" x14ac:dyDescent="0.25">
      <c r="B41"/>
    </row>
    <row r="42" spans="1:11" x14ac:dyDescent="0.25">
      <c r="B42"/>
    </row>
    <row r="43" spans="1:11" x14ac:dyDescent="0.25">
      <c r="B43"/>
    </row>
    <row r="44" spans="1:11" x14ac:dyDescent="0.25">
      <c r="B44"/>
    </row>
    <row r="45" spans="1:11" x14ac:dyDescent="0.25">
      <c r="B45"/>
    </row>
    <row r="46" spans="1:11" x14ac:dyDescent="0.25">
      <c r="B46"/>
    </row>
    <row r="47" spans="1:11" x14ac:dyDescent="0.25">
      <c r="B47"/>
    </row>
    <row r="48" spans="1:11" x14ac:dyDescent="0.25">
      <c r="B48"/>
    </row>
    <row r="49" spans="2:2" x14ac:dyDescent="0.25">
      <c r="B49"/>
    </row>
    <row r="50" spans="2:2" x14ac:dyDescent="0.25">
      <c r="B50"/>
    </row>
    <row r="51" spans="2:2" x14ac:dyDescent="0.25">
      <c r="B51"/>
    </row>
    <row r="52" spans="2:2" x14ac:dyDescent="0.25">
      <c r="B52"/>
    </row>
    <row r="53" spans="2:2" x14ac:dyDescent="0.25">
      <c r="B53"/>
    </row>
    <row r="54" spans="2:2" x14ac:dyDescent="0.25">
      <c r="B54"/>
    </row>
    <row r="55" spans="2:2" x14ac:dyDescent="0.25">
      <c r="B55"/>
    </row>
    <row r="56" spans="2:2" x14ac:dyDescent="0.25">
      <c r="B56"/>
    </row>
    <row r="57" spans="2:2" x14ac:dyDescent="0.25">
      <c r="B57"/>
    </row>
    <row r="58" spans="2:2" x14ac:dyDescent="0.25">
      <c r="B58"/>
    </row>
    <row r="59" spans="2:2" x14ac:dyDescent="0.25">
      <c r="B59"/>
    </row>
    <row r="60" spans="2:2" x14ac:dyDescent="0.25">
      <c r="B60"/>
    </row>
    <row r="61" spans="2:2" x14ac:dyDescent="0.25">
      <c r="B61"/>
    </row>
    <row r="62" spans="2:2" x14ac:dyDescent="0.25">
      <c r="B62"/>
    </row>
    <row r="63" spans="2:2" x14ac:dyDescent="0.25">
      <c r="B63"/>
    </row>
    <row r="64" spans="2:2" x14ac:dyDescent="0.25">
      <c r="B64"/>
    </row>
    <row r="65" spans="2:2" x14ac:dyDescent="0.25">
      <c r="B65"/>
    </row>
    <row r="66" spans="2:2" x14ac:dyDescent="0.25">
      <c r="B66"/>
    </row>
    <row r="67" spans="2:2" x14ac:dyDescent="0.25">
      <c r="B67"/>
    </row>
    <row r="68" spans="2:2" x14ac:dyDescent="0.25">
      <c r="B68"/>
    </row>
    <row r="69" spans="2:2" x14ac:dyDescent="0.25">
      <c r="B69"/>
    </row>
    <row r="70" spans="2:2" x14ac:dyDescent="0.25">
      <c r="B70"/>
    </row>
    <row r="71" spans="2:2" x14ac:dyDescent="0.25">
      <c r="B71"/>
    </row>
  </sheetData>
  <mergeCells count="5">
    <mergeCell ref="A37:D37"/>
    <mergeCell ref="A5:I5"/>
    <mergeCell ref="A2:G2"/>
    <mergeCell ref="A3:G3"/>
    <mergeCell ref="A4:G4"/>
  </mergeCells>
  <pageMargins left="0.11811023622047245" right="0.11811023622047245" top="0.19685039370078741" bottom="0.19685039370078741" header="0.31496062992125984" footer="0.31496062992125984"/>
  <pageSetup paperSize="9" scale="9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88"/>
  <sheetViews>
    <sheetView workbookViewId="0">
      <selection activeCell="A5" sqref="A5:G5"/>
    </sheetView>
  </sheetViews>
  <sheetFormatPr defaultRowHeight="15" x14ac:dyDescent="0.25"/>
  <cols>
    <col min="1" max="1" width="4.85546875" bestFit="1" customWidth="1"/>
    <col min="2" max="2" width="10.85546875" bestFit="1" customWidth="1"/>
    <col min="3" max="3" width="59" customWidth="1"/>
    <col min="4" max="4" width="5.85546875" bestFit="1" customWidth="1"/>
    <col min="5" max="5" width="6" bestFit="1" customWidth="1"/>
    <col min="6" max="6" width="6.42578125" style="24" bestFit="1" customWidth="1"/>
    <col min="7" max="7" width="9.85546875" style="24" bestFit="1" customWidth="1"/>
  </cols>
  <sheetData>
    <row r="1" spans="1:7" x14ac:dyDescent="0.25">
      <c r="A1" s="87"/>
      <c r="B1" s="87"/>
      <c r="C1" s="87"/>
      <c r="D1" s="87"/>
      <c r="E1" s="87"/>
    </row>
    <row r="2" spans="1:7" ht="18.75" x14ac:dyDescent="0.25">
      <c r="A2" s="757" t="s">
        <v>0</v>
      </c>
      <c r="B2" s="757"/>
      <c r="C2" s="757"/>
      <c r="D2" s="757"/>
      <c r="E2" s="757"/>
      <c r="F2" s="757"/>
      <c r="G2" s="757"/>
    </row>
    <row r="3" spans="1:7" ht="18.75" x14ac:dyDescent="0.25">
      <c r="A3" s="757" t="s">
        <v>1</v>
      </c>
      <c r="B3" s="757"/>
      <c r="C3" s="757"/>
      <c r="D3" s="757"/>
      <c r="E3" s="757"/>
      <c r="F3" s="757"/>
      <c r="G3" s="757"/>
    </row>
    <row r="4" spans="1:7" ht="19.5" thickBot="1" x14ac:dyDescent="0.3">
      <c r="A4" s="758" t="s">
        <v>2</v>
      </c>
      <c r="B4" s="758"/>
      <c r="C4" s="758"/>
      <c r="D4" s="758"/>
      <c r="E4" s="758"/>
      <c r="F4" s="758"/>
      <c r="G4" s="758"/>
    </row>
    <row r="5" spans="1:7" ht="25.5" customHeight="1" x14ac:dyDescent="0.25">
      <c r="A5" s="907" t="s">
        <v>972</v>
      </c>
      <c r="B5" s="908"/>
      <c r="C5" s="908"/>
      <c r="D5" s="908"/>
      <c r="E5" s="908"/>
      <c r="F5" s="908"/>
      <c r="G5" s="909"/>
    </row>
    <row r="6" spans="1:7" x14ac:dyDescent="0.25">
      <c r="A6" s="153" t="s">
        <v>41</v>
      </c>
      <c r="B6" s="153" t="s">
        <v>4</v>
      </c>
      <c r="C6" s="153" t="s">
        <v>131</v>
      </c>
      <c r="D6" s="153" t="s">
        <v>365</v>
      </c>
      <c r="E6" s="153" t="s">
        <v>1462</v>
      </c>
      <c r="F6" s="373" t="s">
        <v>868</v>
      </c>
      <c r="G6" s="373" t="s">
        <v>869</v>
      </c>
    </row>
    <row r="7" spans="1:7" x14ac:dyDescent="0.25">
      <c r="A7" s="78">
        <v>1</v>
      </c>
      <c r="B7" s="63">
        <v>30002334</v>
      </c>
      <c r="C7" s="79" t="s">
        <v>958</v>
      </c>
      <c r="D7" s="64" t="s">
        <v>32</v>
      </c>
      <c r="E7" s="64">
        <v>1200</v>
      </c>
      <c r="F7" s="570">
        <v>4</v>
      </c>
      <c r="G7" s="570">
        <f>F7*E7</f>
        <v>4800</v>
      </c>
    </row>
    <row r="8" spans="1:7" x14ac:dyDescent="0.25">
      <c r="A8" s="78">
        <v>2</v>
      </c>
      <c r="B8" s="63">
        <v>363001003</v>
      </c>
      <c r="C8" s="79" t="s">
        <v>366</v>
      </c>
      <c r="D8" s="64" t="s">
        <v>20</v>
      </c>
      <c r="E8" s="64">
        <v>300</v>
      </c>
      <c r="F8" s="570">
        <v>4.33</v>
      </c>
      <c r="G8" s="570">
        <f t="shared" ref="G8:G38" si="0">F8*E8</f>
        <v>1299</v>
      </c>
    </row>
    <row r="9" spans="1:7" ht="36" x14ac:dyDescent="0.25">
      <c r="A9" s="78">
        <v>3</v>
      </c>
      <c r="B9" s="63">
        <v>30002838</v>
      </c>
      <c r="C9" s="79" t="s">
        <v>367</v>
      </c>
      <c r="D9" s="64" t="s">
        <v>20</v>
      </c>
      <c r="E9" s="64">
        <v>120</v>
      </c>
      <c r="F9" s="570">
        <v>8.33</v>
      </c>
      <c r="G9" s="570">
        <f t="shared" si="0"/>
        <v>999.6</v>
      </c>
    </row>
    <row r="10" spans="1:7" ht="36" x14ac:dyDescent="0.25">
      <c r="A10" s="78">
        <v>4</v>
      </c>
      <c r="B10" s="63">
        <v>30002837</v>
      </c>
      <c r="C10" s="79" t="s">
        <v>368</v>
      </c>
      <c r="D10" s="64" t="s">
        <v>20</v>
      </c>
      <c r="E10" s="64">
        <v>120</v>
      </c>
      <c r="F10" s="570">
        <v>8</v>
      </c>
      <c r="G10" s="570">
        <f t="shared" si="0"/>
        <v>960</v>
      </c>
    </row>
    <row r="11" spans="1:7" ht="36" x14ac:dyDescent="0.25">
      <c r="A11" s="78">
        <v>5</v>
      </c>
      <c r="B11" s="63">
        <v>30002836</v>
      </c>
      <c r="C11" s="79" t="s">
        <v>369</v>
      </c>
      <c r="D11" s="64" t="s">
        <v>20</v>
      </c>
      <c r="E11" s="64">
        <v>120</v>
      </c>
      <c r="F11" s="570">
        <v>8.3000000000000007</v>
      </c>
      <c r="G11" s="570">
        <f t="shared" si="0"/>
        <v>996.00000000000011</v>
      </c>
    </row>
    <row r="12" spans="1:7" x14ac:dyDescent="0.25">
      <c r="A12" s="78">
        <v>6</v>
      </c>
      <c r="B12" s="63">
        <v>58001069</v>
      </c>
      <c r="C12" s="79" t="s">
        <v>370</v>
      </c>
      <c r="D12" s="64" t="s">
        <v>20</v>
      </c>
      <c r="E12" s="64">
        <v>120</v>
      </c>
      <c r="F12" s="570">
        <v>116.67</v>
      </c>
      <c r="G12" s="570">
        <f t="shared" si="0"/>
        <v>14000.4</v>
      </c>
    </row>
    <row r="13" spans="1:7" ht="24" x14ac:dyDescent="0.25">
      <c r="A13" s="78">
        <v>7</v>
      </c>
      <c r="B13" s="63">
        <v>30002475</v>
      </c>
      <c r="C13" s="79" t="s">
        <v>371</v>
      </c>
      <c r="D13" s="64" t="s">
        <v>32</v>
      </c>
      <c r="E13" s="64">
        <v>150</v>
      </c>
      <c r="F13" s="570">
        <v>30</v>
      </c>
      <c r="G13" s="570">
        <f t="shared" si="0"/>
        <v>4500</v>
      </c>
    </row>
    <row r="14" spans="1:7" x14ac:dyDescent="0.25">
      <c r="A14" s="78">
        <v>8</v>
      </c>
      <c r="B14" s="63">
        <v>30002832</v>
      </c>
      <c r="C14" s="79" t="s">
        <v>372</v>
      </c>
      <c r="D14" s="64" t="s">
        <v>20</v>
      </c>
      <c r="E14" s="64">
        <v>3000</v>
      </c>
      <c r="F14" s="570">
        <v>3.73</v>
      </c>
      <c r="G14" s="570">
        <f t="shared" si="0"/>
        <v>11190</v>
      </c>
    </row>
    <row r="15" spans="1:7" ht="36" x14ac:dyDescent="0.25">
      <c r="A15" s="78">
        <v>9</v>
      </c>
      <c r="B15" s="63">
        <v>30002739</v>
      </c>
      <c r="C15" s="79" t="s">
        <v>959</v>
      </c>
      <c r="D15" s="64" t="s">
        <v>20</v>
      </c>
      <c r="E15" s="64">
        <v>300</v>
      </c>
      <c r="F15" s="570">
        <v>15.47</v>
      </c>
      <c r="G15" s="570">
        <f t="shared" si="0"/>
        <v>4641</v>
      </c>
    </row>
    <row r="16" spans="1:7" ht="36" x14ac:dyDescent="0.25">
      <c r="A16" s="78">
        <v>10</v>
      </c>
      <c r="B16" s="63">
        <v>30002843</v>
      </c>
      <c r="C16" s="79" t="s">
        <v>960</v>
      </c>
      <c r="D16" s="64" t="s">
        <v>90</v>
      </c>
      <c r="E16" s="64">
        <v>4</v>
      </c>
      <c r="F16" s="570">
        <v>275</v>
      </c>
      <c r="G16" s="570">
        <f t="shared" si="0"/>
        <v>1100</v>
      </c>
    </row>
    <row r="17" spans="1:7" ht="24" x14ac:dyDescent="0.25">
      <c r="A17" s="78">
        <v>11</v>
      </c>
      <c r="B17" s="63">
        <v>30002774</v>
      </c>
      <c r="C17" s="79" t="s">
        <v>373</v>
      </c>
      <c r="D17" s="64" t="s">
        <v>32</v>
      </c>
      <c r="E17" s="64">
        <v>250</v>
      </c>
      <c r="F17" s="570">
        <v>23.56</v>
      </c>
      <c r="G17" s="570">
        <f t="shared" si="0"/>
        <v>5890</v>
      </c>
    </row>
    <row r="18" spans="1:7" ht="24" x14ac:dyDescent="0.25">
      <c r="A18" s="78">
        <v>12</v>
      </c>
      <c r="B18" s="63">
        <v>30002775</v>
      </c>
      <c r="C18" s="79" t="s">
        <v>374</v>
      </c>
      <c r="D18" s="64" t="s">
        <v>32</v>
      </c>
      <c r="E18" s="64">
        <v>250</v>
      </c>
      <c r="F18" s="570">
        <v>35.159999999999997</v>
      </c>
      <c r="G18" s="570">
        <f t="shared" si="0"/>
        <v>8790</v>
      </c>
    </row>
    <row r="19" spans="1:7" ht="24" x14ac:dyDescent="0.25">
      <c r="A19" s="78">
        <v>13</v>
      </c>
      <c r="B19" s="63">
        <v>30001447</v>
      </c>
      <c r="C19" s="79" t="s">
        <v>961</v>
      </c>
      <c r="D19" s="64" t="s">
        <v>32</v>
      </c>
      <c r="E19" s="64">
        <v>250</v>
      </c>
      <c r="F19" s="570">
        <v>35.92</v>
      </c>
      <c r="G19" s="570">
        <f t="shared" si="0"/>
        <v>8980</v>
      </c>
    </row>
    <row r="20" spans="1:7" ht="36" x14ac:dyDescent="0.25">
      <c r="A20" s="78">
        <v>14</v>
      </c>
      <c r="B20" s="63">
        <v>30002746</v>
      </c>
      <c r="C20" s="79" t="s">
        <v>974</v>
      </c>
      <c r="D20" s="64" t="s">
        <v>32</v>
      </c>
      <c r="E20" s="64">
        <v>250</v>
      </c>
      <c r="F20" s="570">
        <v>35.92</v>
      </c>
      <c r="G20" s="570">
        <f t="shared" si="0"/>
        <v>8980</v>
      </c>
    </row>
    <row r="21" spans="1:7" ht="24" x14ac:dyDescent="0.25">
      <c r="A21" s="78">
        <v>15</v>
      </c>
      <c r="B21" s="63">
        <v>30001539</v>
      </c>
      <c r="C21" s="79" t="s">
        <v>962</v>
      </c>
      <c r="D21" s="64" t="s">
        <v>32</v>
      </c>
      <c r="E21" s="64">
        <v>80</v>
      </c>
      <c r="F21" s="570">
        <v>18.62</v>
      </c>
      <c r="G21" s="570">
        <f t="shared" si="0"/>
        <v>1489.6000000000001</v>
      </c>
    </row>
    <row r="22" spans="1:7" x14ac:dyDescent="0.25">
      <c r="A22" s="78">
        <v>16</v>
      </c>
      <c r="B22" s="63">
        <v>30002561</v>
      </c>
      <c r="C22" s="79" t="s">
        <v>375</v>
      </c>
      <c r="D22" s="64" t="s">
        <v>32</v>
      </c>
      <c r="E22" s="64">
        <v>80</v>
      </c>
      <c r="F22" s="570">
        <v>7.47</v>
      </c>
      <c r="G22" s="570">
        <f t="shared" si="0"/>
        <v>597.6</v>
      </c>
    </row>
    <row r="23" spans="1:7" ht="24" x14ac:dyDescent="0.25">
      <c r="A23" s="78">
        <v>17</v>
      </c>
      <c r="B23" s="63">
        <v>50003599</v>
      </c>
      <c r="C23" s="79" t="s">
        <v>963</v>
      </c>
      <c r="D23" s="64" t="s">
        <v>20</v>
      </c>
      <c r="E23" s="64">
        <v>2000</v>
      </c>
      <c r="F23" s="570">
        <v>1.4</v>
      </c>
      <c r="G23" s="570">
        <f t="shared" si="0"/>
        <v>2800</v>
      </c>
    </row>
    <row r="24" spans="1:7" ht="24" x14ac:dyDescent="0.25">
      <c r="A24" s="78">
        <v>18</v>
      </c>
      <c r="B24" s="63">
        <v>30002705</v>
      </c>
      <c r="C24" s="79" t="s">
        <v>964</v>
      </c>
      <c r="D24" s="64" t="s">
        <v>20</v>
      </c>
      <c r="E24" s="64">
        <v>5000</v>
      </c>
      <c r="F24" s="570">
        <v>1.01</v>
      </c>
      <c r="G24" s="570">
        <f t="shared" si="0"/>
        <v>5050</v>
      </c>
    </row>
    <row r="25" spans="1:7" ht="24" x14ac:dyDescent="0.25">
      <c r="A25" s="78">
        <v>19</v>
      </c>
      <c r="B25" s="63">
        <v>30002706</v>
      </c>
      <c r="C25" s="79" t="s">
        <v>965</v>
      </c>
      <c r="D25" s="64" t="s">
        <v>20</v>
      </c>
      <c r="E25" s="64">
        <v>6000</v>
      </c>
      <c r="F25" s="570">
        <v>0.98</v>
      </c>
      <c r="G25" s="570">
        <f t="shared" si="0"/>
        <v>5880</v>
      </c>
    </row>
    <row r="26" spans="1:7" x14ac:dyDescent="0.25">
      <c r="A26" s="78">
        <v>20</v>
      </c>
      <c r="B26" s="63">
        <v>30002081</v>
      </c>
      <c r="C26" s="79" t="s">
        <v>376</v>
      </c>
      <c r="D26" s="64" t="s">
        <v>20</v>
      </c>
      <c r="E26" s="64">
        <v>100</v>
      </c>
      <c r="F26" s="570">
        <v>12.43</v>
      </c>
      <c r="G26" s="570">
        <f t="shared" si="0"/>
        <v>1243</v>
      </c>
    </row>
    <row r="27" spans="1:7" ht="24" x14ac:dyDescent="0.25">
      <c r="A27" s="78">
        <v>21</v>
      </c>
      <c r="B27" s="63">
        <v>30001526</v>
      </c>
      <c r="C27" s="79" t="s">
        <v>966</v>
      </c>
      <c r="D27" s="64" t="s">
        <v>20</v>
      </c>
      <c r="E27" s="64">
        <v>12000</v>
      </c>
      <c r="F27" s="570">
        <v>0.73</v>
      </c>
      <c r="G27" s="570">
        <f t="shared" si="0"/>
        <v>8760</v>
      </c>
    </row>
    <row r="28" spans="1:7" ht="24" x14ac:dyDescent="0.25">
      <c r="A28" s="78">
        <v>22</v>
      </c>
      <c r="B28" s="63">
        <v>30001095</v>
      </c>
      <c r="C28" s="79" t="s">
        <v>967</v>
      </c>
      <c r="D28" s="64" t="s">
        <v>20</v>
      </c>
      <c r="E28" s="64">
        <v>60</v>
      </c>
      <c r="F28" s="570">
        <v>6.49</v>
      </c>
      <c r="G28" s="570">
        <f t="shared" si="0"/>
        <v>389.40000000000003</v>
      </c>
    </row>
    <row r="29" spans="1:7" ht="24" x14ac:dyDescent="0.25">
      <c r="A29" s="78">
        <v>23</v>
      </c>
      <c r="B29" s="63">
        <v>30001095</v>
      </c>
      <c r="C29" s="79" t="s">
        <v>968</v>
      </c>
      <c r="D29" s="64" t="s">
        <v>20</v>
      </c>
      <c r="E29" s="64">
        <v>60</v>
      </c>
      <c r="F29" s="570">
        <v>5.86</v>
      </c>
      <c r="G29" s="570">
        <f t="shared" si="0"/>
        <v>351.6</v>
      </c>
    </row>
    <row r="30" spans="1:7" x14ac:dyDescent="0.25">
      <c r="A30" s="78">
        <v>24</v>
      </c>
      <c r="B30" s="63">
        <v>29001587</v>
      </c>
      <c r="C30" s="79" t="s">
        <v>377</v>
      </c>
      <c r="D30" s="64" t="s">
        <v>90</v>
      </c>
      <c r="E30" s="64">
        <v>150</v>
      </c>
      <c r="F30" s="570">
        <v>6.53</v>
      </c>
      <c r="G30" s="570">
        <f t="shared" si="0"/>
        <v>979.5</v>
      </c>
    </row>
    <row r="31" spans="1:7" x14ac:dyDescent="0.25">
      <c r="A31" s="78">
        <v>25</v>
      </c>
      <c r="B31" s="63">
        <v>30002744</v>
      </c>
      <c r="C31" s="79" t="s">
        <v>378</v>
      </c>
      <c r="D31" s="64" t="s">
        <v>32</v>
      </c>
      <c r="E31" s="64">
        <v>400</v>
      </c>
      <c r="F31" s="570">
        <v>8</v>
      </c>
      <c r="G31" s="570">
        <f t="shared" si="0"/>
        <v>3200</v>
      </c>
    </row>
    <row r="32" spans="1:7" x14ac:dyDescent="0.25">
      <c r="A32" s="78">
        <v>26</v>
      </c>
      <c r="B32" s="63">
        <v>30001989</v>
      </c>
      <c r="C32" s="79" t="s">
        <v>379</v>
      </c>
      <c r="D32" s="64" t="s">
        <v>49</v>
      </c>
      <c r="E32" s="64">
        <v>12000</v>
      </c>
      <c r="F32" s="570">
        <v>7</v>
      </c>
      <c r="G32" s="570">
        <f t="shared" si="0"/>
        <v>84000</v>
      </c>
    </row>
    <row r="33" spans="1:7" x14ac:dyDescent="0.25">
      <c r="A33" s="78">
        <v>27</v>
      </c>
      <c r="B33" s="63">
        <v>30001527</v>
      </c>
      <c r="C33" s="79" t="s">
        <v>969</v>
      </c>
      <c r="D33" s="64" t="s">
        <v>90</v>
      </c>
      <c r="E33" s="64">
        <v>30</v>
      </c>
      <c r="F33" s="570">
        <v>57</v>
      </c>
      <c r="G33" s="570">
        <f t="shared" si="0"/>
        <v>1710</v>
      </c>
    </row>
    <row r="34" spans="1:7" ht="382.5" x14ac:dyDescent="0.25">
      <c r="A34" s="78">
        <v>28</v>
      </c>
      <c r="B34" s="63">
        <v>30002764</v>
      </c>
      <c r="C34" s="157" t="s">
        <v>970</v>
      </c>
      <c r="D34" s="64" t="s">
        <v>90</v>
      </c>
      <c r="E34" s="64">
        <v>12000</v>
      </c>
      <c r="F34" s="570">
        <v>33.299999999999997</v>
      </c>
      <c r="G34" s="570">
        <f t="shared" si="0"/>
        <v>399599.99999999994</v>
      </c>
    </row>
    <row r="35" spans="1:7" ht="48" x14ac:dyDescent="0.25">
      <c r="A35" s="78">
        <v>29</v>
      </c>
      <c r="B35" s="63">
        <v>30002371</v>
      </c>
      <c r="C35" s="79" t="s">
        <v>971</v>
      </c>
      <c r="D35" s="64" t="s">
        <v>183</v>
      </c>
      <c r="E35" s="64">
        <v>150</v>
      </c>
      <c r="F35" s="570">
        <v>8</v>
      </c>
      <c r="G35" s="570">
        <f t="shared" si="0"/>
        <v>1200</v>
      </c>
    </row>
    <row r="36" spans="1:7" x14ac:dyDescent="0.25">
      <c r="A36" s="78">
        <v>30</v>
      </c>
      <c r="B36" s="63">
        <v>29001749</v>
      </c>
      <c r="C36" s="79" t="s">
        <v>380</v>
      </c>
      <c r="D36" s="64" t="s">
        <v>128</v>
      </c>
      <c r="E36" s="64">
        <v>90</v>
      </c>
      <c r="F36" s="570">
        <v>11</v>
      </c>
      <c r="G36" s="570">
        <f t="shared" si="0"/>
        <v>990</v>
      </c>
    </row>
    <row r="37" spans="1:7" x14ac:dyDescent="0.25">
      <c r="A37" s="78">
        <v>31</v>
      </c>
      <c r="B37" s="63">
        <v>30001989</v>
      </c>
      <c r="C37" s="79" t="s">
        <v>379</v>
      </c>
      <c r="D37" s="64" t="s">
        <v>49</v>
      </c>
      <c r="E37" s="104">
        <v>9000</v>
      </c>
      <c r="F37" s="570">
        <v>5.29</v>
      </c>
      <c r="G37" s="570">
        <f t="shared" si="0"/>
        <v>47610</v>
      </c>
    </row>
    <row r="38" spans="1:7" ht="393.75" x14ac:dyDescent="0.25">
      <c r="A38" s="78">
        <v>32</v>
      </c>
      <c r="B38" s="63">
        <v>30002764</v>
      </c>
      <c r="C38" s="157" t="s">
        <v>973</v>
      </c>
      <c r="D38" s="64" t="s">
        <v>90</v>
      </c>
      <c r="E38" s="104">
        <v>100</v>
      </c>
      <c r="F38" s="570">
        <v>23</v>
      </c>
      <c r="G38" s="570">
        <f t="shared" si="0"/>
        <v>2300</v>
      </c>
    </row>
    <row r="39" spans="1:7" ht="15" customHeight="1" x14ac:dyDescent="0.25">
      <c r="A39" s="910" t="s">
        <v>2885</v>
      </c>
      <c r="B39" s="910"/>
      <c r="C39" s="910"/>
      <c r="D39" s="544"/>
      <c r="E39" s="544"/>
      <c r="F39" s="627"/>
      <c r="G39" s="627">
        <f>SUM(G7:G38)</f>
        <v>645276.69999999995</v>
      </c>
    </row>
    <row r="44" spans="1:7" ht="15" customHeight="1" x14ac:dyDescent="0.25"/>
    <row r="50" ht="15" customHeight="1" x14ac:dyDescent="0.25"/>
    <row r="56" ht="15" customHeight="1" x14ac:dyDescent="0.25"/>
    <row r="62" ht="15" customHeight="1" x14ac:dyDescent="0.25"/>
    <row r="68" ht="32.25" customHeight="1" x14ac:dyDescent="0.25"/>
    <row r="69" ht="24.75" customHeight="1" x14ac:dyDescent="0.25"/>
    <row r="70" ht="27.75" customHeight="1" x14ac:dyDescent="0.25"/>
    <row r="71" ht="29.25" customHeight="1" x14ac:dyDescent="0.25"/>
    <row r="72" ht="19.5" customHeight="1" x14ac:dyDescent="0.25"/>
    <row r="73" ht="27.75" customHeight="1" x14ac:dyDescent="0.25"/>
    <row r="74" ht="14.25" customHeight="1" x14ac:dyDescent="0.25"/>
    <row r="76" ht="15.75" customHeight="1" x14ac:dyDescent="0.25"/>
    <row r="80" ht="22.5" customHeight="1" x14ac:dyDescent="0.25"/>
    <row r="83" ht="26.25" customHeight="1" x14ac:dyDescent="0.25"/>
    <row r="84" ht="31.5" customHeight="1" x14ac:dyDescent="0.25"/>
    <row r="85" ht="33" customHeight="1" x14ac:dyDescent="0.25"/>
    <row r="86" ht="29.25" customHeight="1" x14ac:dyDescent="0.25"/>
    <row r="87" ht="25.5" customHeight="1" x14ac:dyDescent="0.25"/>
    <row r="88" ht="28.5" customHeight="1" x14ac:dyDescent="0.25"/>
    <row r="89" ht="25.5" customHeight="1" x14ac:dyDescent="0.25"/>
    <row r="90" ht="29.25" customHeight="1" x14ac:dyDescent="0.25"/>
    <row r="94" ht="15" customHeight="1" x14ac:dyDescent="0.25"/>
    <row r="112" ht="15.75" customHeight="1" x14ac:dyDescent="0.25"/>
    <row r="114" ht="15" customHeight="1" x14ac:dyDescent="0.25"/>
    <row r="123" ht="15" customHeight="1" x14ac:dyDescent="0.25"/>
    <row r="125" ht="15" customHeight="1" x14ac:dyDescent="0.25"/>
    <row r="129" ht="15" customHeight="1" x14ac:dyDescent="0.25"/>
    <row r="131" ht="15" customHeight="1" x14ac:dyDescent="0.25"/>
    <row r="133" ht="15" customHeight="1" x14ac:dyDescent="0.25"/>
    <row r="136" ht="15" customHeight="1" x14ac:dyDescent="0.25"/>
    <row r="138" ht="15" customHeight="1" x14ac:dyDescent="0.25"/>
    <row r="140" ht="15" customHeight="1" x14ac:dyDescent="0.25"/>
    <row r="143" ht="15" customHeight="1" x14ac:dyDescent="0.25"/>
    <row r="145" ht="15" customHeight="1" x14ac:dyDescent="0.25"/>
    <row r="150" ht="15" customHeight="1" x14ac:dyDescent="0.25"/>
    <row r="158" ht="15" customHeight="1" x14ac:dyDescent="0.25"/>
    <row r="160" ht="22.5" customHeight="1" x14ac:dyDescent="0.25"/>
    <row r="166" ht="15" customHeight="1" x14ac:dyDescent="0.25"/>
    <row r="170" ht="15.75" customHeight="1" x14ac:dyDescent="0.25"/>
    <row r="174" ht="15" customHeight="1" x14ac:dyDescent="0.25"/>
    <row r="178" ht="15" customHeight="1" x14ac:dyDescent="0.25"/>
    <row r="180" ht="15" customHeight="1" x14ac:dyDescent="0.25"/>
    <row r="184" ht="15" customHeight="1" x14ac:dyDescent="0.25"/>
    <row r="189" ht="15" customHeight="1" x14ac:dyDescent="0.25"/>
    <row r="193" ht="15" customHeight="1" x14ac:dyDescent="0.25"/>
    <row r="196" ht="15" customHeight="1" x14ac:dyDescent="0.25"/>
    <row r="198" ht="15" customHeight="1" x14ac:dyDescent="0.25"/>
    <row r="203" ht="15" customHeight="1" x14ac:dyDescent="0.25"/>
    <row r="211" ht="15" customHeight="1" x14ac:dyDescent="0.25"/>
    <row r="216" ht="15" customHeight="1" x14ac:dyDescent="0.25"/>
    <row r="218" ht="15" customHeight="1" x14ac:dyDescent="0.25"/>
    <row r="220" ht="15" customHeight="1" x14ac:dyDescent="0.25"/>
    <row r="225" ht="15" customHeight="1" x14ac:dyDescent="0.25"/>
    <row r="230" ht="15" customHeight="1" x14ac:dyDescent="0.25"/>
    <row r="238" ht="15" customHeight="1" x14ac:dyDescent="0.25"/>
    <row r="245" ht="15" customHeight="1" x14ac:dyDescent="0.25"/>
    <row r="254" ht="15" customHeight="1" x14ac:dyDescent="0.25"/>
    <row r="259" ht="15" customHeight="1" x14ac:dyDescent="0.25"/>
    <row r="265" ht="15" customHeight="1" x14ac:dyDescent="0.25"/>
    <row r="272" ht="15" customHeight="1" x14ac:dyDescent="0.25"/>
    <row r="281" ht="22.5" customHeight="1" x14ac:dyDescent="0.25"/>
    <row r="288" ht="22.5" customHeight="1" x14ac:dyDescent="0.25"/>
    <row r="290" ht="15" customHeight="1" x14ac:dyDescent="0.25"/>
    <row r="296" ht="15" customHeight="1" x14ac:dyDescent="0.25"/>
    <row r="300" ht="22.5" customHeight="1" x14ac:dyDescent="0.25"/>
    <row r="307" ht="15" customHeight="1" x14ac:dyDescent="0.25"/>
    <row r="310" ht="15.75" customHeight="1" x14ac:dyDescent="0.25"/>
    <row r="312" ht="22.5" customHeight="1" x14ac:dyDescent="0.25"/>
    <row r="314" ht="22.5" customHeight="1" x14ac:dyDescent="0.25"/>
    <row r="316" ht="15" customHeight="1" x14ac:dyDescent="0.25"/>
    <row r="318" ht="15" customHeight="1" x14ac:dyDescent="0.25"/>
    <row r="320" ht="15" customHeight="1" x14ac:dyDescent="0.25"/>
    <row r="322" ht="15" customHeight="1" x14ac:dyDescent="0.25"/>
    <row r="329" ht="15" customHeight="1" x14ac:dyDescent="0.25"/>
    <row r="331" ht="15" customHeight="1" x14ac:dyDescent="0.25"/>
    <row r="333" ht="15" customHeight="1" x14ac:dyDescent="0.25"/>
    <row r="335" ht="22.5" customHeight="1" x14ac:dyDescent="0.25"/>
    <row r="337" ht="15" customHeight="1" x14ac:dyDescent="0.25"/>
    <row r="339" ht="22.5" customHeight="1" x14ac:dyDescent="0.25"/>
    <row r="342" ht="22.5" customHeight="1" x14ac:dyDescent="0.25"/>
    <row r="345" ht="15.75" customHeight="1" x14ac:dyDescent="0.25"/>
    <row r="364" ht="15.75" customHeight="1" x14ac:dyDescent="0.25"/>
    <row r="366" ht="15" customHeight="1" x14ac:dyDescent="0.25"/>
    <row r="368" ht="15" customHeight="1" x14ac:dyDescent="0.25"/>
    <row r="370" ht="33.75" customHeight="1" x14ac:dyDescent="0.25"/>
    <row r="372" ht="15" customHeight="1" x14ac:dyDescent="0.25"/>
    <row r="374" ht="15" customHeight="1" x14ac:dyDescent="0.25"/>
    <row r="384" ht="15.75" customHeight="1" x14ac:dyDescent="0.25"/>
    <row r="386" ht="15" customHeight="1" x14ac:dyDescent="0.25"/>
    <row r="388" ht="15" customHeight="1" x14ac:dyDescent="0.25"/>
    <row r="391" ht="15" customHeight="1" x14ac:dyDescent="0.25"/>
    <row r="394" ht="15" customHeight="1" x14ac:dyDescent="0.25"/>
    <row r="396" ht="15" customHeight="1" x14ac:dyDescent="0.25"/>
    <row r="399" ht="15" customHeight="1" x14ac:dyDescent="0.25"/>
    <row r="401" ht="15" customHeight="1" x14ac:dyDescent="0.25"/>
    <row r="403" ht="22.5" customHeight="1" x14ac:dyDescent="0.25"/>
    <row r="416" ht="22.5" customHeight="1" x14ac:dyDescent="0.25"/>
    <row r="430" ht="22.5" customHeight="1" x14ac:dyDescent="0.25"/>
    <row r="443" ht="22.5" customHeight="1" x14ac:dyDescent="0.25"/>
    <row r="455" ht="22.5" customHeight="1" x14ac:dyDescent="0.25"/>
    <row r="468" ht="15" customHeight="1" x14ac:dyDescent="0.25"/>
    <row r="478" ht="15" customHeight="1" x14ac:dyDescent="0.25"/>
    <row r="493" ht="15" customHeight="1" x14ac:dyDescent="0.25"/>
    <row r="495" ht="15" customHeight="1" x14ac:dyDescent="0.25"/>
    <row r="497" ht="15" customHeight="1" x14ac:dyDescent="0.25"/>
    <row r="499" ht="15" customHeight="1" x14ac:dyDescent="0.25"/>
    <row r="506" ht="22.5" customHeight="1" x14ac:dyDescent="0.25"/>
    <row r="509" ht="22.5" customHeight="1" x14ac:dyDescent="0.25"/>
    <row r="512" ht="15" customHeight="1" x14ac:dyDescent="0.25"/>
    <row r="515" ht="15" customHeight="1" x14ac:dyDescent="0.25"/>
    <row r="518" ht="15" customHeight="1" x14ac:dyDescent="0.25"/>
    <row r="527" ht="15.75" customHeight="1" x14ac:dyDescent="0.25"/>
    <row r="529" ht="15" customHeight="1" x14ac:dyDescent="0.25"/>
    <row r="531" ht="15" customHeight="1" x14ac:dyDescent="0.25"/>
    <row r="534" ht="15" customHeight="1" x14ac:dyDescent="0.25"/>
    <row r="536" ht="15" customHeight="1" x14ac:dyDescent="0.25"/>
    <row r="538" ht="22.5" customHeight="1" x14ac:dyDescent="0.25"/>
    <row r="540" ht="22.5" customHeight="1" x14ac:dyDescent="0.25"/>
    <row r="542" ht="22.5" customHeight="1" x14ac:dyDescent="0.25"/>
    <row r="544" ht="22.5" customHeight="1" x14ac:dyDescent="0.25"/>
    <row r="549" ht="15" customHeight="1" x14ac:dyDescent="0.25"/>
    <row r="560" ht="33.75" customHeight="1" x14ac:dyDescent="0.25"/>
    <row r="562" ht="22.5" customHeight="1" x14ac:dyDescent="0.25"/>
    <row r="566" ht="15" customHeight="1" x14ac:dyDescent="0.25"/>
    <row r="568" ht="15" customHeight="1" x14ac:dyDescent="0.25"/>
    <row r="572" ht="15" customHeight="1" x14ac:dyDescent="0.25"/>
    <row r="574" ht="45" customHeight="1" x14ac:dyDescent="0.25"/>
    <row r="576" ht="15" customHeight="1" x14ac:dyDescent="0.25"/>
    <row r="578" ht="15" customHeight="1" x14ac:dyDescent="0.25"/>
    <row r="580" ht="15" customHeight="1" x14ac:dyDescent="0.25"/>
    <row r="582" ht="15" customHeight="1" x14ac:dyDescent="0.25"/>
    <row r="586" ht="22.5" customHeight="1" x14ac:dyDescent="0.25"/>
    <row r="588" ht="22.5" customHeight="1" x14ac:dyDescent="0.25"/>
  </sheetData>
  <mergeCells count="5">
    <mergeCell ref="A5:G5"/>
    <mergeCell ref="A39:C39"/>
    <mergeCell ref="A2:G2"/>
    <mergeCell ref="A3:G3"/>
    <mergeCell ref="A4:G4"/>
  </mergeCells>
  <pageMargins left="0.11811023622047245" right="0.11811023622047245" top="0.19685039370078741" bottom="0.19685039370078741" header="0.31496062992125984" footer="0.31496062992125984"/>
  <pageSetup paperSize="9" scale="9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64"/>
  <sheetViews>
    <sheetView workbookViewId="0">
      <selection activeCell="A52" sqref="A52:G52"/>
    </sheetView>
  </sheetViews>
  <sheetFormatPr defaultRowHeight="15" x14ac:dyDescent="0.25"/>
  <cols>
    <col min="1" max="1" width="7" bestFit="1" customWidth="1"/>
    <col min="2" max="2" width="10.140625" bestFit="1" customWidth="1"/>
    <col min="3" max="3" width="44.5703125" customWidth="1"/>
    <col min="4" max="4" width="4" bestFit="1" customWidth="1"/>
    <col min="5" max="5" width="7" bestFit="1" customWidth="1"/>
    <col min="6" max="6" width="7.7109375" bestFit="1" customWidth="1"/>
    <col min="7" max="7" width="13" customWidth="1"/>
  </cols>
  <sheetData>
    <row r="1" spans="1:7" x14ac:dyDescent="0.25">
      <c r="A1" s="87"/>
      <c r="B1" s="87"/>
      <c r="C1" s="87"/>
      <c r="D1" s="87"/>
      <c r="E1" s="87"/>
      <c r="F1" s="24"/>
    </row>
    <row r="2" spans="1:7" ht="18.75" x14ac:dyDescent="0.25">
      <c r="A2" s="757" t="s">
        <v>0</v>
      </c>
      <c r="B2" s="757"/>
      <c r="C2" s="757"/>
      <c r="D2" s="757"/>
      <c r="E2" s="757"/>
      <c r="F2" s="757"/>
      <c r="G2" s="757"/>
    </row>
    <row r="3" spans="1:7" ht="18.75" x14ac:dyDescent="0.25">
      <c r="A3" s="757" t="s">
        <v>1</v>
      </c>
      <c r="B3" s="757"/>
      <c r="C3" s="757"/>
      <c r="D3" s="757"/>
      <c r="E3" s="757"/>
      <c r="F3" s="757"/>
      <c r="G3" s="757"/>
    </row>
    <row r="4" spans="1:7" ht="18.75" x14ac:dyDescent="0.25">
      <c r="A4" s="758" t="s">
        <v>2</v>
      </c>
      <c r="B4" s="758"/>
      <c r="C4" s="758"/>
      <c r="D4" s="758"/>
      <c r="E4" s="758"/>
      <c r="F4" s="758"/>
      <c r="G4" s="758"/>
    </row>
    <row r="6" spans="1:7" ht="15.75" thickBot="1" x14ac:dyDescent="0.3"/>
    <row r="7" spans="1:7" ht="44.25" customHeight="1" x14ac:dyDescent="0.25">
      <c r="A7" s="914" t="s">
        <v>999</v>
      </c>
      <c r="B7" s="915"/>
      <c r="C7" s="915"/>
      <c r="D7" s="915"/>
      <c r="E7" s="915"/>
      <c r="F7" s="915"/>
      <c r="G7" s="915"/>
    </row>
    <row r="8" spans="1:7" x14ac:dyDescent="0.25">
      <c r="A8" s="153" t="s">
        <v>13</v>
      </c>
      <c r="B8" s="153" t="s">
        <v>14</v>
      </c>
      <c r="C8" s="153" t="s">
        <v>79</v>
      </c>
      <c r="D8" s="153" t="s">
        <v>86</v>
      </c>
      <c r="E8" s="153" t="s">
        <v>1462</v>
      </c>
      <c r="F8" s="373" t="s">
        <v>868</v>
      </c>
      <c r="G8" s="373" t="s">
        <v>869</v>
      </c>
    </row>
    <row r="9" spans="1:7" ht="60" x14ac:dyDescent="0.25">
      <c r="A9" s="78" t="s">
        <v>1193</v>
      </c>
      <c r="B9" s="63">
        <v>29001345</v>
      </c>
      <c r="C9" s="79" t="s">
        <v>3011</v>
      </c>
      <c r="D9" s="64" t="s">
        <v>90</v>
      </c>
      <c r="E9" s="64">
        <v>600</v>
      </c>
      <c r="F9" s="570">
        <v>7</v>
      </c>
      <c r="G9" s="570">
        <f>E9*F9</f>
        <v>4200</v>
      </c>
    </row>
    <row r="10" spans="1:7" ht="48" x14ac:dyDescent="0.25">
      <c r="A10" s="78" t="s">
        <v>1194</v>
      </c>
      <c r="B10" s="63">
        <v>29001346</v>
      </c>
      <c r="C10" s="79" t="s">
        <v>975</v>
      </c>
      <c r="D10" s="64" t="s">
        <v>90</v>
      </c>
      <c r="E10" s="64">
        <v>600</v>
      </c>
      <c r="F10" s="570">
        <v>7</v>
      </c>
      <c r="G10" s="570">
        <f t="shared" ref="G10:G51" si="0">E10*F10</f>
        <v>4200</v>
      </c>
    </row>
    <row r="11" spans="1:7" ht="48" x14ac:dyDescent="0.25">
      <c r="A11" s="78" t="s">
        <v>1195</v>
      </c>
      <c r="B11" s="63">
        <v>30001039</v>
      </c>
      <c r="C11" s="79" t="s">
        <v>976</v>
      </c>
      <c r="D11" s="64" t="s">
        <v>90</v>
      </c>
      <c r="E11" s="64">
        <v>550</v>
      </c>
      <c r="F11" s="570">
        <v>7</v>
      </c>
      <c r="G11" s="570">
        <f t="shared" si="0"/>
        <v>3850</v>
      </c>
    </row>
    <row r="12" spans="1:7" ht="48" x14ac:dyDescent="0.25">
      <c r="A12" s="78" t="s">
        <v>1196</v>
      </c>
      <c r="B12" s="63">
        <v>30001077</v>
      </c>
      <c r="C12" s="79" t="s">
        <v>977</v>
      </c>
      <c r="D12" s="64" t="s">
        <v>90</v>
      </c>
      <c r="E12" s="64">
        <v>500</v>
      </c>
      <c r="F12" s="570">
        <v>7</v>
      </c>
      <c r="G12" s="570">
        <f t="shared" si="0"/>
        <v>3500</v>
      </c>
    </row>
    <row r="13" spans="1:7" ht="48" x14ac:dyDescent="0.25">
      <c r="A13" s="78" t="s">
        <v>1197</v>
      </c>
      <c r="B13" s="63">
        <v>30001369</v>
      </c>
      <c r="C13" s="79" t="s">
        <v>978</v>
      </c>
      <c r="D13" s="64" t="s">
        <v>90</v>
      </c>
      <c r="E13" s="64">
        <v>600</v>
      </c>
      <c r="F13" s="570">
        <v>7</v>
      </c>
      <c r="G13" s="570">
        <f t="shared" si="0"/>
        <v>4200</v>
      </c>
    </row>
    <row r="14" spans="1:7" ht="48" x14ac:dyDescent="0.25">
      <c r="A14" s="78" t="s">
        <v>1198</v>
      </c>
      <c r="B14" s="63">
        <v>30001377</v>
      </c>
      <c r="C14" s="79" t="s">
        <v>979</v>
      </c>
      <c r="D14" s="64" t="s">
        <v>90</v>
      </c>
      <c r="E14" s="64">
        <v>500</v>
      </c>
      <c r="F14" s="570">
        <v>9</v>
      </c>
      <c r="G14" s="570">
        <f t="shared" si="0"/>
        <v>4500</v>
      </c>
    </row>
    <row r="15" spans="1:7" ht="24" x14ac:dyDescent="0.25">
      <c r="A15" s="78" t="s">
        <v>1199</v>
      </c>
      <c r="B15" s="63">
        <v>30002695</v>
      </c>
      <c r="C15" s="79" t="s">
        <v>980</v>
      </c>
      <c r="D15" s="64" t="s">
        <v>90</v>
      </c>
      <c r="E15" s="64">
        <v>100</v>
      </c>
      <c r="F15" s="570">
        <v>19.98</v>
      </c>
      <c r="G15" s="570">
        <f t="shared" si="0"/>
        <v>1998</v>
      </c>
    </row>
    <row r="16" spans="1:7" ht="240" x14ac:dyDescent="0.25">
      <c r="A16" s="78" t="s">
        <v>1200</v>
      </c>
      <c r="B16" s="63">
        <v>30002863</v>
      </c>
      <c r="C16" s="79" t="s">
        <v>981</v>
      </c>
      <c r="D16" s="64" t="s">
        <v>20</v>
      </c>
      <c r="E16" s="64">
        <v>50</v>
      </c>
      <c r="F16" s="570">
        <v>1.3</v>
      </c>
      <c r="G16" s="570">
        <f t="shared" si="0"/>
        <v>65</v>
      </c>
    </row>
    <row r="17" spans="1:7" ht="240" x14ac:dyDescent="0.25">
      <c r="A17" s="78" t="s">
        <v>1201</v>
      </c>
      <c r="B17" s="63">
        <v>30002864</v>
      </c>
      <c r="C17" s="79" t="s">
        <v>982</v>
      </c>
      <c r="D17" s="64" t="s">
        <v>20</v>
      </c>
      <c r="E17" s="64">
        <v>50</v>
      </c>
      <c r="F17" s="570">
        <v>1.3</v>
      </c>
      <c r="G17" s="570">
        <f t="shared" si="0"/>
        <v>65</v>
      </c>
    </row>
    <row r="18" spans="1:7" ht="240" x14ac:dyDescent="0.25">
      <c r="A18" s="78" t="s">
        <v>2950</v>
      </c>
      <c r="B18" s="63">
        <v>30002865</v>
      </c>
      <c r="C18" s="79" t="s">
        <v>983</v>
      </c>
      <c r="D18" s="64" t="s">
        <v>20</v>
      </c>
      <c r="E18" s="64">
        <v>350</v>
      </c>
      <c r="F18" s="570">
        <v>1.06</v>
      </c>
      <c r="G18" s="570">
        <f t="shared" si="0"/>
        <v>371</v>
      </c>
    </row>
    <row r="19" spans="1:7" ht="240" x14ac:dyDescent="0.25">
      <c r="A19" s="78" t="s">
        <v>2951</v>
      </c>
      <c r="B19" s="63">
        <v>30002866</v>
      </c>
      <c r="C19" s="79" t="s">
        <v>984</v>
      </c>
      <c r="D19" s="64" t="s">
        <v>20</v>
      </c>
      <c r="E19" s="64">
        <v>350</v>
      </c>
      <c r="F19" s="570">
        <v>1.06</v>
      </c>
      <c r="G19" s="570">
        <f t="shared" si="0"/>
        <v>371</v>
      </c>
    </row>
    <row r="20" spans="1:7" ht="240" x14ac:dyDescent="0.25">
      <c r="A20" s="78" t="s">
        <v>2952</v>
      </c>
      <c r="B20" s="63">
        <v>30002867</v>
      </c>
      <c r="C20" s="79" t="s">
        <v>985</v>
      </c>
      <c r="D20" s="64" t="s">
        <v>20</v>
      </c>
      <c r="E20" s="64">
        <v>350</v>
      </c>
      <c r="F20" s="570">
        <v>1.3</v>
      </c>
      <c r="G20" s="570">
        <f t="shared" si="0"/>
        <v>455</v>
      </c>
    </row>
    <row r="21" spans="1:7" ht="96" x14ac:dyDescent="0.25">
      <c r="A21" s="78" t="s">
        <v>2953</v>
      </c>
      <c r="B21" s="63">
        <v>30002524</v>
      </c>
      <c r="C21" s="79" t="s">
        <v>986</v>
      </c>
      <c r="D21" s="64" t="s">
        <v>20</v>
      </c>
      <c r="E21" s="64">
        <v>5000</v>
      </c>
      <c r="F21" s="570">
        <v>0.68</v>
      </c>
      <c r="G21" s="570">
        <f t="shared" si="0"/>
        <v>3400.0000000000005</v>
      </c>
    </row>
    <row r="22" spans="1:7" ht="156" x14ac:dyDescent="0.25">
      <c r="A22" s="78" t="s">
        <v>2954</v>
      </c>
      <c r="B22" s="63">
        <v>30001523</v>
      </c>
      <c r="C22" s="79" t="s">
        <v>987</v>
      </c>
      <c r="D22" s="64" t="s">
        <v>20</v>
      </c>
      <c r="E22" s="64">
        <v>400</v>
      </c>
      <c r="F22" s="570">
        <v>0.9</v>
      </c>
      <c r="G22" s="570">
        <f t="shared" si="0"/>
        <v>360</v>
      </c>
    </row>
    <row r="23" spans="1:7" ht="24" x14ac:dyDescent="0.25">
      <c r="A23" s="78" t="s">
        <v>2955</v>
      </c>
      <c r="B23" s="63">
        <v>30002525</v>
      </c>
      <c r="C23" s="79" t="s">
        <v>381</v>
      </c>
      <c r="D23" s="64" t="s">
        <v>20</v>
      </c>
      <c r="E23" s="64">
        <v>1000</v>
      </c>
      <c r="F23" s="570">
        <v>0.88</v>
      </c>
      <c r="G23" s="570">
        <f t="shared" si="0"/>
        <v>880</v>
      </c>
    </row>
    <row r="24" spans="1:7" ht="24" x14ac:dyDescent="0.25">
      <c r="A24" s="78" t="s">
        <v>2956</v>
      </c>
      <c r="B24" s="63">
        <v>30002786</v>
      </c>
      <c r="C24" s="79" t="s">
        <v>382</v>
      </c>
      <c r="D24" s="64" t="s">
        <v>20</v>
      </c>
      <c r="E24" s="64">
        <v>60000</v>
      </c>
      <c r="F24" s="570">
        <v>0.9</v>
      </c>
      <c r="G24" s="570">
        <f t="shared" si="0"/>
        <v>54000</v>
      </c>
    </row>
    <row r="25" spans="1:7" ht="25.5" customHeight="1" x14ac:dyDescent="0.25">
      <c r="A25" s="78" t="s">
        <v>2957</v>
      </c>
      <c r="B25" s="63">
        <v>30002556</v>
      </c>
      <c r="C25" s="79" t="s">
        <v>988</v>
      </c>
      <c r="D25" s="64" t="s">
        <v>90</v>
      </c>
      <c r="E25" s="64">
        <v>15000</v>
      </c>
      <c r="F25" s="570">
        <v>17</v>
      </c>
      <c r="G25" s="570">
        <f t="shared" si="0"/>
        <v>255000</v>
      </c>
    </row>
    <row r="26" spans="1:7" ht="38.25" customHeight="1" x14ac:dyDescent="0.25">
      <c r="A26" s="78" t="s">
        <v>2958</v>
      </c>
      <c r="B26" s="63">
        <v>30001204</v>
      </c>
      <c r="C26" s="79" t="s">
        <v>989</v>
      </c>
      <c r="D26" s="64" t="s">
        <v>90</v>
      </c>
      <c r="E26" s="64">
        <v>17</v>
      </c>
      <c r="F26" s="570">
        <v>17</v>
      </c>
      <c r="G26" s="570">
        <f t="shared" si="0"/>
        <v>289</v>
      </c>
    </row>
    <row r="27" spans="1:7" ht="38.25" customHeight="1" x14ac:dyDescent="0.25">
      <c r="A27" s="78" t="s">
        <v>2959</v>
      </c>
      <c r="B27" s="63">
        <v>30002552</v>
      </c>
      <c r="C27" s="79" t="s">
        <v>990</v>
      </c>
      <c r="D27" s="64" t="s">
        <v>90</v>
      </c>
      <c r="E27" s="64">
        <v>250</v>
      </c>
      <c r="F27" s="570">
        <v>17</v>
      </c>
      <c r="G27" s="570">
        <f t="shared" si="0"/>
        <v>4250</v>
      </c>
    </row>
    <row r="28" spans="1:7" ht="38.25" customHeight="1" x14ac:dyDescent="0.25">
      <c r="A28" s="78" t="s">
        <v>2960</v>
      </c>
      <c r="B28" s="63">
        <v>30002553</v>
      </c>
      <c r="C28" s="79" t="s">
        <v>991</v>
      </c>
      <c r="D28" s="64" t="s">
        <v>90</v>
      </c>
      <c r="E28" s="64">
        <v>150</v>
      </c>
      <c r="F28" s="570">
        <v>17</v>
      </c>
      <c r="G28" s="570">
        <f t="shared" si="0"/>
        <v>2550</v>
      </c>
    </row>
    <row r="29" spans="1:7" ht="24" x14ac:dyDescent="0.25">
      <c r="A29" s="78" t="s">
        <v>2961</v>
      </c>
      <c r="B29" s="63">
        <v>30002850</v>
      </c>
      <c r="C29" s="79" t="s">
        <v>383</v>
      </c>
      <c r="D29" s="64" t="s">
        <v>20</v>
      </c>
      <c r="E29" s="64">
        <v>50</v>
      </c>
      <c r="F29" s="570">
        <v>1.61</v>
      </c>
      <c r="G29" s="570">
        <f t="shared" si="0"/>
        <v>80.5</v>
      </c>
    </row>
    <row r="30" spans="1:7" ht="24" x14ac:dyDescent="0.25">
      <c r="A30" s="78" t="s">
        <v>2962</v>
      </c>
      <c r="B30" s="63">
        <v>30002851</v>
      </c>
      <c r="C30" s="79" t="s">
        <v>384</v>
      </c>
      <c r="D30" s="64" t="s">
        <v>20</v>
      </c>
      <c r="E30" s="64">
        <v>80</v>
      </c>
      <c r="F30" s="570">
        <v>1.56</v>
      </c>
      <c r="G30" s="570">
        <f t="shared" si="0"/>
        <v>124.80000000000001</v>
      </c>
    </row>
    <row r="31" spans="1:7" ht="24" x14ac:dyDescent="0.25">
      <c r="A31" s="78" t="s">
        <v>2963</v>
      </c>
      <c r="B31" s="63">
        <v>30002852</v>
      </c>
      <c r="C31" s="79" t="s">
        <v>385</v>
      </c>
      <c r="D31" s="64" t="s">
        <v>20</v>
      </c>
      <c r="E31" s="64">
        <v>80</v>
      </c>
      <c r="F31" s="570">
        <v>1.55</v>
      </c>
      <c r="G31" s="570">
        <f t="shared" si="0"/>
        <v>124</v>
      </c>
    </row>
    <row r="32" spans="1:7" ht="24" x14ac:dyDescent="0.25">
      <c r="A32" s="78" t="s">
        <v>2964</v>
      </c>
      <c r="B32" s="63">
        <v>30002853</v>
      </c>
      <c r="C32" s="79" t="s">
        <v>386</v>
      </c>
      <c r="D32" s="64" t="s">
        <v>20</v>
      </c>
      <c r="E32" s="64">
        <v>80</v>
      </c>
      <c r="F32" s="570">
        <v>1.61</v>
      </c>
      <c r="G32" s="570">
        <f t="shared" si="0"/>
        <v>128.80000000000001</v>
      </c>
    </row>
    <row r="33" spans="1:7" ht="24" x14ac:dyDescent="0.25">
      <c r="A33" s="78" t="s">
        <v>2965</v>
      </c>
      <c r="B33" s="63">
        <v>30002854</v>
      </c>
      <c r="C33" s="79" t="s">
        <v>387</v>
      </c>
      <c r="D33" s="64" t="s">
        <v>20</v>
      </c>
      <c r="E33" s="64">
        <v>80</v>
      </c>
      <c r="F33" s="570">
        <v>1.96</v>
      </c>
      <c r="G33" s="570">
        <f t="shared" si="0"/>
        <v>156.80000000000001</v>
      </c>
    </row>
    <row r="34" spans="1:7" ht="51" customHeight="1" x14ac:dyDescent="0.25">
      <c r="A34" s="78" t="s">
        <v>2966</v>
      </c>
      <c r="B34" s="63">
        <v>30002714</v>
      </c>
      <c r="C34" s="79" t="s">
        <v>992</v>
      </c>
      <c r="D34" s="64" t="s">
        <v>90</v>
      </c>
      <c r="E34" s="64">
        <v>30</v>
      </c>
      <c r="F34" s="570">
        <v>1.96</v>
      </c>
      <c r="G34" s="570">
        <f t="shared" si="0"/>
        <v>58.8</v>
      </c>
    </row>
    <row r="35" spans="1:7" ht="38.25" customHeight="1" x14ac:dyDescent="0.25">
      <c r="A35" s="78" t="s">
        <v>2967</v>
      </c>
      <c r="B35" s="63">
        <v>30002715</v>
      </c>
      <c r="C35" s="79" t="s">
        <v>993</v>
      </c>
      <c r="D35" s="64" t="s">
        <v>90</v>
      </c>
      <c r="E35" s="64">
        <v>30</v>
      </c>
      <c r="F35" s="570">
        <v>71.66</v>
      </c>
      <c r="G35" s="570">
        <f t="shared" si="0"/>
        <v>2149.7999999999997</v>
      </c>
    </row>
    <row r="36" spans="1:7" ht="25.5" customHeight="1" x14ac:dyDescent="0.25">
      <c r="A36" s="78" t="s">
        <v>2968</v>
      </c>
      <c r="B36" s="63">
        <v>51001693</v>
      </c>
      <c r="C36" s="79" t="s">
        <v>994</v>
      </c>
      <c r="D36" s="64" t="s">
        <v>90</v>
      </c>
      <c r="E36" s="64">
        <v>30</v>
      </c>
      <c r="F36" s="570">
        <v>21</v>
      </c>
      <c r="G36" s="570">
        <f t="shared" si="0"/>
        <v>630</v>
      </c>
    </row>
    <row r="37" spans="1:7" ht="38.25" customHeight="1" x14ac:dyDescent="0.25">
      <c r="A37" s="78" t="s">
        <v>2969</v>
      </c>
      <c r="B37" s="63">
        <v>2001965</v>
      </c>
      <c r="C37" s="79" t="s">
        <v>995</v>
      </c>
      <c r="D37" s="64" t="s">
        <v>90</v>
      </c>
      <c r="E37" s="64">
        <v>30</v>
      </c>
      <c r="F37" s="570">
        <v>24.5</v>
      </c>
      <c r="G37" s="570">
        <f t="shared" si="0"/>
        <v>735</v>
      </c>
    </row>
    <row r="38" spans="1:7" ht="63.75" customHeight="1" x14ac:dyDescent="0.25">
      <c r="A38" s="78" t="s">
        <v>3010</v>
      </c>
      <c r="B38" s="63">
        <v>30001295</v>
      </c>
      <c r="C38" s="79" t="s">
        <v>996</v>
      </c>
      <c r="D38" s="64" t="s">
        <v>90</v>
      </c>
      <c r="E38" s="64">
        <v>40</v>
      </c>
      <c r="F38" s="570">
        <v>23.3</v>
      </c>
      <c r="G38" s="570">
        <f t="shared" si="0"/>
        <v>932</v>
      </c>
    </row>
    <row r="39" spans="1:7" ht="24" x14ac:dyDescent="0.25">
      <c r="A39" s="78" t="s">
        <v>2971</v>
      </c>
      <c r="B39" s="63">
        <v>30002727</v>
      </c>
      <c r="C39" s="79" t="s">
        <v>388</v>
      </c>
      <c r="D39" s="64" t="s">
        <v>20</v>
      </c>
      <c r="E39" s="64">
        <v>30</v>
      </c>
      <c r="F39" s="570">
        <v>0.23</v>
      </c>
      <c r="G39" s="570">
        <f t="shared" si="0"/>
        <v>6.9</v>
      </c>
    </row>
    <row r="40" spans="1:7" ht="24" x14ac:dyDescent="0.25">
      <c r="A40" s="78" t="s">
        <v>2972</v>
      </c>
      <c r="B40" s="63">
        <v>30001045</v>
      </c>
      <c r="C40" s="79" t="s">
        <v>389</v>
      </c>
      <c r="D40" s="64" t="s">
        <v>20</v>
      </c>
      <c r="E40" s="64">
        <v>50000</v>
      </c>
      <c r="F40" s="570">
        <v>0.17</v>
      </c>
      <c r="G40" s="570">
        <f t="shared" si="0"/>
        <v>8500</v>
      </c>
    </row>
    <row r="41" spans="1:7" ht="24" x14ac:dyDescent="0.25">
      <c r="A41" s="78" t="s">
        <v>2973</v>
      </c>
      <c r="B41" s="63">
        <v>30002728</v>
      </c>
      <c r="C41" s="79" t="s">
        <v>3012</v>
      </c>
      <c r="D41" s="64" t="s">
        <v>20</v>
      </c>
      <c r="E41" s="64">
        <v>100000</v>
      </c>
      <c r="F41" s="570">
        <v>0.25</v>
      </c>
      <c r="G41" s="570">
        <f t="shared" si="0"/>
        <v>25000</v>
      </c>
    </row>
    <row r="42" spans="1:7" ht="38.25" customHeight="1" x14ac:dyDescent="0.25">
      <c r="A42" s="78" t="s">
        <v>2974</v>
      </c>
      <c r="B42" s="63">
        <v>30002729</v>
      </c>
      <c r="C42" s="79" t="s">
        <v>3013</v>
      </c>
      <c r="D42" s="64" t="s">
        <v>20</v>
      </c>
      <c r="E42" s="64">
        <v>50000</v>
      </c>
      <c r="F42" s="570">
        <v>0.08</v>
      </c>
      <c r="G42" s="570">
        <f t="shared" si="0"/>
        <v>4000</v>
      </c>
    </row>
    <row r="43" spans="1:7" ht="24" x14ac:dyDescent="0.25">
      <c r="A43" s="78" t="s">
        <v>2975</v>
      </c>
      <c r="B43" s="63">
        <v>30002763</v>
      </c>
      <c r="C43" s="79" t="s">
        <v>3014</v>
      </c>
      <c r="D43" s="64" t="s">
        <v>20</v>
      </c>
      <c r="E43" s="64">
        <v>100000</v>
      </c>
      <c r="F43" s="570">
        <v>0.08</v>
      </c>
      <c r="G43" s="570">
        <f t="shared" si="0"/>
        <v>8000</v>
      </c>
    </row>
    <row r="44" spans="1:7" ht="264" x14ac:dyDescent="0.25">
      <c r="A44" s="78" t="s">
        <v>2976</v>
      </c>
      <c r="B44" s="63">
        <v>30002865</v>
      </c>
      <c r="C44" s="79" t="s">
        <v>997</v>
      </c>
      <c r="D44" s="68" t="s">
        <v>20</v>
      </c>
      <c r="E44" s="64">
        <v>100000</v>
      </c>
      <c r="F44" s="570">
        <v>1.04</v>
      </c>
      <c r="G44" s="570">
        <f t="shared" si="0"/>
        <v>104000</v>
      </c>
    </row>
    <row r="45" spans="1:7" ht="240" x14ac:dyDescent="0.25">
      <c r="A45" s="78" t="s">
        <v>2977</v>
      </c>
      <c r="B45" s="63">
        <v>30002866</v>
      </c>
      <c r="C45" s="79" t="s">
        <v>984</v>
      </c>
      <c r="D45" s="68" t="s">
        <v>20</v>
      </c>
      <c r="E45" s="102"/>
      <c r="F45" s="570">
        <v>1.06</v>
      </c>
      <c r="G45" s="570">
        <f t="shared" si="0"/>
        <v>0</v>
      </c>
    </row>
    <row r="46" spans="1:7" ht="240" x14ac:dyDescent="0.25">
      <c r="A46" s="78" t="s">
        <v>2978</v>
      </c>
      <c r="B46" s="63">
        <v>30002867</v>
      </c>
      <c r="C46" s="79" t="s">
        <v>998</v>
      </c>
      <c r="D46" s="68" t="s">
        <v>20</v>
      </c>
      <c r="E46" s="64">
        <v>60000</v>
      </c>
      <c r="F46" s="570">
        <v>1.04</v>
      </c>
      <c r="G46" s="570">
        <f t="shared" si="0"/>
        <v>62400</v>
      </c>
    </row>
    <row r="47" spans="1:7" ht="24" x14ac:dyDescent="0.25">
      <c r="A47" s="78" t="s">
        <v>2979</v>
      </c>
      <c r="B47" s="63">
        <v>30002525</v>
      </c>
      <c r="C47" s="79" t="s">
        <v>3015</v>
      </c>
      <c r="D47" s="64" t="s">
        <v>20</v>
      </c>
      <c r="E47" s="64">
        <v>15000</v>
      </c>
      <c r="F47" s="570">
        <v>0.68</v>
      </c>
      <c r="G47" s="570">
        <f t="shared" si="0"/>
        <v>10200</v>
      </c>
    </row>
    <row r="48" spans="1:7" ht="24" x14ac:dyDescent="0.25">
      <c r="A48" s="78" t="s">
        <v>2980</v>
      </c>
      <c r="B48" s="63">
        <v>30001045</v>
      </c>
      <c r="C48" s="79" t="s">
        <v>389</v>
      </c>
      <c r="D48" s="64" t="s">
        <v>20</v>
      </c>
      <c r="E48" s="64">
        <v>20</v>
      </c>
      <c r="F48" s="570">
        <v>0.13</v>
      </c>
      <c r="G48" s="570">
        <f t="shared" si="0"/>
        <v>2.6</v>
      </c>
    </row>
    <row r="49" spans="1:15" ht="24" x14ac:dyDescent="0.25">
      <c r="A49" s="78" t="s">
        <v>2981</v>
      </c>
      <c r="B49" s="63">
        <v>30002728</v>
      </c>
      <c r="C49" s="79" t="s">
        <v>3012</v>
      </c>
      <c r="D49" s="64" t="s">
        <v>20</v>
      </c>
      <c r="E49" s="64">
        <v>250</v>
      </c>
      <c r="F49" s="570">
        <v>0.25</v>
      </c>
      <c r="G49" s="570">
        <f t="shared" si="0"/>
        <v>62.5</v>
      </c>
    </row>
    <row r="50" spans="1:15" ht="24" x14ac:dyDescent="0.25">
      <c r="A50" s="78" t="s">
        <v>2982</v>
      </c>
      <c r="B50" s="63">
        <v>30002729</v>
      </c>
      <c r="C50" s="79" t="s">
        <v>3016</v>
      </c>
      <c r="D50" s="64" t="s">
        <v>20</v>
      </c>
      <c r="E50" s="64">
        <v>150</v>
      </c>
      <c r="F50" s="570">
        <v>0.08</v>
      </c>
      <c r="G50" s="570">
        <f t="shared" si="0"/>
        <v>12</v>
      </c>
    </row>
    <row r="51" spans="1:15" ht="24" x14ac:dyDescent="0.25">
      <c r="A51" s="78" t="s">
        <v>2983</v>
      </c>
      <c r="B51" s="63">
        <v>30002763</v>
      </c>
      <c r="C51" s="79" t="s">
        <v>3014</v>
      </c>
      <c r="D51" s="64" t="s">
        <v>20</v>
      </c>
      <c r="E51" s="64">
        <v>50</v>
      </c>
      <c r="F51" s="570">
        <v>0.08</v>
      </c>
      <c r="G51" s="570">
        <f t="shared" si="0"/>
        <v>4</v>
      </c>
    </row>
    <row r="52" spans="1:15" x14ac:dyDescent="0.25">
      <c r="A52" s="911" t="s">
        <v>2885</v>
      </c>
      <c r="B52" s="912"/>
      <c r="C52" s="913"/>
      <c r="D52" s="544"/>
      <c r="E52" s="544"/>
      <c r="F52" s="546"/>
      <c r="G52" s="546">
        <f>SUM(G9:G51)</f>
        <v>575812.49999999988</v>
      </c>
    </row>
    <row r="64" spans="1:15" x14ac:dyDescent="0.25">
      <c r="N64" s="128"/>
      <c r="O64" s="128"/>
    </row>
  </sheetData>
  <mergeCells count="5">
    <mergeCell ref="A52:C52"/>
    <mergeCell ref="A7:G7"/>
    <mergeCell ref="A2:G2"/>
    <mergeCell ref="A3:G3"/>
    <mergeCell ref="A4:G4"/>
  </mergeCells>
  <pageMargins left="0.11811023622047245" right="0.11811023622047245" top="0.39370078740157483" bottom="0.39370078740157483" header="0.31496062992125984" footer="0.31496062992125984"/>
  <pageSetup paperSize="9" scale="9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1"/>
  <sheetViews>
    <sheetView topLeftCell="A4" workbookViewId="0">
      <selection activeCell="O7" sqref="O7"/>
    </sheetView>
  </sheetViews>
  <sheetFormatPr defaultRowHeight="15" x14ac:dyDescent="0.25"/>
  <cols>
    <col min="1" max="1" width="3" bestFit="1" customWidth="1"/>
    <col min="2" max="2" width="10.140625" style="128" bestFit="1" customWidth="1"/>
    <col min="3" max="3" width="51.140625" customWidth="1"/>
    <col min="4" max="4" width="7.42578125" bestFit="1" customWidth="1"/>
    <col min="5" max="5" width="6.5703125" bestFit="1" customWidth="1"/>
    <col min="6" max="6" width="7.140625" style="24" bestFit="1" customWidth="1"/>
    <col min="7" max="7" width="11.7109375" style="24" bestFit="1" customWidth="1"/>
  </cols>
  <sheetData>
    <row r="1" spans="1:13" x14ac:dyDescent="0.25">
      <c r="A1" s="99"/>
      <c r="B1" s="162"/>
      <c r="C1" s="99"/>
      <c r="D1" s="99"/>
      <c r="E1" s="99"/>
    </row>
    <row r="2" spans="1:13" s="100" customFormat="1" ht="18.75" x14ac:dyDescent="0.25">
      <c r="A2" s="757" t="s">
        <v>0</v>
      </c>
      <c r="B2" s="757"/>
      <c r="C2" s="757"/>
      <c r="D2" s="757"/>
      <c r="E2" s="757"/>
      <c r="F2" s="757"/>
      <c r="G2" s="757"/>
    </row>
    <row r="3" spans="1:13" s="100" customFormat="1" ht="18.75" x14ac:dyDescent="0.25">
      <c r="A3" s="757" t="s">
        <v>1</v>
      </c>
      <c r="B3" s="757"/>
      <c r="C3" s="757"/>
      <c r="D3" s="757"/>
      <c r="E3" s="757"/>
      <c r="F3" s="757"/>
      <c r="G3" s="757"/>
    </row>
    <row r="4" spans="1:13" ht="19.5" thickBot="1" x14ac:dyDescent="0.3">
      <c r="A4" s="758" t="s">
        <v>2</v>
      </c>
      <c r="B4" s="758"/>
      <c r="C4" s="758"/>
      <c r="D4" s="758"/>
      <c r="E4" s="758"/>
      <c r="F4" s="758"/>
      <c r="G4" s="758"/>
    </row>
    <row r="5" spans="1:13" ht="41.25" customHeight="1" x14ac:dyDescent="0.25">
      <c r="A5" s="916" t="s">
        <v>1011</v>
      </c>
      <c r="B5" s="917"/>
      <c r="C5" s="917"/>
      <c r="D5" s="917"/>
      <c r="E5" s="917"/>
      <c r="F5" s="917"/>
      <c r="G5" s="917"/>
    </row>
    <row r="6" spans="1:13" x14ac:dyDescent="0.25">
      <c r="A6" s="144" t="s">
        <v>390</v>
      </c>
      <c r="B6" s="144" t="s">
        <v>2613</v>
      </c>
      <c r="C6" s="375" t="s">
        <v>1003</v>
      </c>
      <c r="D6" s="375" t="s">
        <v>20</v>
      </c>
      <c r="E6" s="375" t="s">
        <v>1462</v>
      </c>
      <c r="F6" s="380" t="s">
        <v>868</v>
      </c>
      <c r="G6" s="380" t="s">
        <v>869</v>
      </c>
    </row>
    <row r="7" spans="1:13" ht="160.5" customHeight="1" x14ac:dyDescent="0.25">
      <c r="A7" s="142">
        <v>1</v>
      </c>
      <c r="B7" s="379">
        <v>51003450</v>
      </c>
      <c r="C7" s="142" t="s">
        <v>1012</v>
      </c>
      <c r="D7" s="312" t="s">
        <v>152</v>
      </c>
      <c r="E7" s="376">
        <v>500</v>
      </c>
      <c r="F7" s="628">
        <v>63.63</v>
      </c>
      <c r="G7" s="628">
        <f>F7*E7</f>
        <v>31815</v>
      </c>
      <c r="M7" s="93"/>
    </row>
    <row r="8" spans="1:13" ht="51" x14ac:dyDescent="0.25">
      <c r="A8" s="142">
        <v>2</v>
      </c>
      <c r="B8" s="379">
        <v>15001740</v>
      </c>
      <c r="C8" s="142" t="s">
        <v>2631</v>
      </c>
      <c r="D8" s="312" t="s">
        <v>20</v>
      </c>
      <c r="E8" s="377">
        <v>2500</v>
      </c>
      <c r="F8" s="628">
        <v>11.96</v>
      </c>
      <c r="G8" s="628">
        <f t="shared" ref="G8:G20" si="0">F8*E8</f>
        <v>29900.000000000004</v>
      </c>
    </row>
    <row r="9" spans="1:13" ht="38.25" x14ac:dyDescent="0.25">
      <c r="A9" s="142">
        <v>3</v>
      </c>
      <c r="B9" s="379">
        <v>30002753</v>
      </c>
      <c r="C9" s="142" t="s">
        <v>1004</v>
      </c>
      <c r="D9" s="312" t="s">
        <v>20</v>
      </c>
      <c r="E9" s="378">
        <v>1500</v>
      </c>
      <c r="F9" s="628">
        <v>82.07</v>
      </c>
      <c r="G9" s="628">
        <f t="shared" si="0"/>
        <v>123104.99999999999</v>
      </c>
    </row>
    <row r="10" spans="1:13" ht="38.25" x14ac:dyDescent="0.25">
      <c r="A10" s="142">
        <v>4</v>
      </c>
      <c r="B10" s="379">
        <v>30002752</v>
      </c>
      <c r="C10" s="142" t="s">
        <v>1005</v>
      </c>
      <c r="D10" s="312" t="s">
        <v>20</v>
      </c>
      <c r="E10" s="377">
        <v>1500</v>
      </c>
      <c r="F10" s="628">
        <v>96.05</v>
      </c>
      <c r="G10" s="628">
        <f t="shared" si="0"/>
        <v>144075</v>
      </c>
    </row>
    <row r="11" spans="1:13" ht="38.25" x14ac:dyDescent="0.25">
      <c r="A11" s="142">
        <v>5</v>
      </c>
      <c r="B11" s="379">
        <v>30002751</v>
      </c>
      <c r="C11" s="142" t="s">
        <v>1006</v>
      </c>
      <c r="D11" s="312" t="s">
        <v>20</v>
      </c>
      <c r="E11" s="377">
        <v>1500</v>
      </c>
      <c r="F11" s="628">
        <v>133.69999999999999</v>
      </c>
      <c r="G11" s="628">
        <f t="shared" si="0"/>
        <v>200549.99999999997</v>
      </c>
    </row>
    <row r="12" spans="1:13" x14ac:dyDescent="0.25">
      <c r="A12" s="142">
        <v>6</v>
      </c>
      <c r="B12" s="379">
        <v>30002833</v>
      </c>
      <c r="C12" s="142" t="s">
        <v>1007</v>
      </c>
      <c r="D12" s="312" t="s">
        <v>140</v>
      </c>
      <c r="E12" s="376">
        <v>1200</v>
      </c>
      <c r="F12" s="628">
        <v>12.48</v>
      </c>
      <c r="G12" s="628">
        <f t="shared" si="0"/>
        <v>14976</v>
      </c>
    </row>
    <row r="13" spans="1:13" x14ac:dyDescent="0.25">
      <c r="A13" s="142">
        <v>7</v>
      </c>
      <c r="B13" s="379">
        <v>30002703</v>
      </c>
      <c r="C13" s="142" t="s">
        <v>1008</v>
      </c>
      <c r="D13" s="312" t="s">
        <v>20</v>
      </c>
      <c r="E13" s="377">
        <v>13000</v>
      </c>
      <c r="F13" s="628">
        <v>13.25</v>
      </c>
      <c r="G13" s="628">
        <f t="shared" si="0"/>
        <v>172250</v>
      </c>
    </row>
    <row r="14" spans="1:13" x14ac:dyDescent="0.25">
      <c r="A14" s="142">
        <v>8</v>
      </c>
      <c r="B14" s="379">
        <v>15001083</v>
      </c>
      <c r="C14" s="142" t="s">
        <v>1009</v>
      </c>
      <c r="D14" s="312" t="s">
        <v>20</v>
      </c>
      <c r="E14" s="376">
        <v>100</v>
      </c>
      <c r="F14" s="628">
        <v>40.29</v>
      </c>
      <c r="G14" s="628">
        <f t="shared" si="0"/>
        <v>4029</v>
      </c>
    </row>
    <row r="15" spans="1:13" ht="38.25" x14ac:dyDescent="0.25">
      <c r="A15" s="142">
        <v>9</v>
      </c>
      <c r="B15" s="379">
        <v>30002725</v>
      </c>
      <c r="C15" s="142" t="s">
        <v>1010</v>
      </c>
      <c r="D15" s="312" t="s">
        <v>32</v>
      </c>
      <c r="E15" s="376">
        <v>150</v>
      </c>
      <c r="F15" s="628">
        <v>107.89</v>
      </c>
      <c r="G15" s="628">
        <f t="shared" si="0"/>
        <v>16183.5</v>
      </c>
    </row>
    <row r="16" spans="1:13" ht="38.25" x14ac:dyDescent="0.25">
      <c r="A16" s="142">
        <v>10</v>
      </c>
      <c r="B16" s="379">
        <v>30002724</v>
      </c>
      <c r="C16" s="142" t="s">
        <v>1013</v>
      </c>
      <c r="D16" s="312" t="s">
        <v>32</v>
      </c>
      <c r="E16" s="376">
        <v>150</v>
      </c>
      <c r="F16" s="628">
        <v>168.27</v>
      </c>
      <c r="G16" s="628">
        <f t="shared" si="0"/>
        <v>25240.5</v>
      </c>
    </row>
    <row r="17" spans="1:7" ht="38.25" x14ac:dyDescent="0.25">
      <c r="A17" s="142">
        <v>11</v>
      </c>
      <c r="B17" s="379">
        <v>30002723</v>
      </c>
      <c r="C17" s="142" t="s">
        <v>1014</v>
      </c>
      <c r="D17" s="312" t="s">
        <v>32</v>
      </c>
      <c r="E17" s="376">
        <v>150</v>
      </c>
      <c r="F17" s="628">
        <v>151.9</v>
      </c>
      <c r="G17" s="628">
        <f t="shared" si="0"/>
        <v>22785</v>
      </c>
    </row>
    <row r="18" spans="1:7" ht="63.75" x14ac:dyDescent="0.25">
      <c r="A18" s="142">
        <v>12</v>
      </c>
      <c r="B18" s="379">
        <v>15001246</v>
      </c>
      <c r="C18" s="142" t="s">
        <v>2632</v>
      </c>
      <c r="D18" s="312" t="s">
        <v>32</v>
      </c>
      <c r="E18" s="377">
        <v>6500</v>
      </c>
      <c r="F18" s="628">
        <v>47.06</v>
      </c>
      <c r="G18" s="628">
        <f t="shared" si="0"/>
        <v>305890</v>
      </c>
    </row>
    <row r="19" spans="1:7" ht="51" x14ac:dyDescent="0.25">
      <c r="A19" s="142">
        <v>13</v>
      </c>
      <c r="B19" s="379">
        <v>30001320</v>
      </c>
      <c r="C19" s="142" t="s">
        <v>1015</v>
      </c>
      <c r="D19" s="312" t="s">
        <v>152</v>
      </c>
      <c r="E19" s="376">
        <v>350</v>
      </c>
      <c r="F19" s="628">
        <v>35.020000000000003</v>
      </c>
      <c r="G19" s="628">
        <f t="shared" si="0"/>
        <v>12257.000000000002</v>
      </c>
    </row>
    <row r="20" spans="1:7" ht="114.75" x14ac:dyDescent="0.25">
      <c r="A20" s="142">
        <v>14</v>
      </c>
      <c r="B20" s="379">
        <v>15001643</v>
      </c>
      <c r="C20" s="142" t="s">
        <v>1016</v>
      </c>
      <c r="D20" s="312" t="s">
        <v>20</v>
      </c>
      <c r="E20" s="376">
        <v>100</v>
      </c>
      <c r="F20" s="628">
        <v>54.14</v>
      </c>
      <c r="G20" s="628">
        <f t="shared" si="0"/>
        <v>5414</v>
      </c>
    </row>
    <row r="21" spans="1:7" x14ac:dyDescent="0.25">
      <c r="A21" s="858" t="s">
        <v>2885</v>
      </c>
      <c r="B21" s="859"/>
      <c r="C21" s="860"/>
      <c r="D21" s="587"/>
      <c r="E21" s="587"/>
      <c r="F21" s="619"/>
      <c r="G21" s="619">
        <f>SUM(G7:G20)</f>
        <v>1108470</v>
      </c>
    </row>
  </sheetData>
  <mergeCells count="5">
    <mergeCell ref="A2:G2"/>
    <mergeCell ref="A3:G3"/>
    <mergeCell ref="A4:G4"/>
    <mergeCell ref="A5:G5"/>
    <mergeCell ref="A21:C21"/>
  </mergeCells>
  <pageMargins left="0.11811023622047245" right="0.11811023622047245" top="0.19685039370078741" bottom="0.19685039370078741"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G33"/>
  <sheetViews>
    <sheetView workbookViewId="0">
      <selection activeCell="A6" sqref="A6:G6"/>
    </sheetView>
  </sheetViews>
  <sheetFormatPr defaultRowHeight="15" x14ac:dyDescent="0.25"/>
  <cols>
    <col min="1" max="1" width="3" bestFit="1" customWidth="1"/>
    <col min="2" max="2" width="10.85546875" bestFit="1" customWidth="1"/>
    <col min="3" max="3" width="46.85546875" customWidth="1"/>
    <col min="4" max="4" width="7.85546875" customWidth="1"/>
    <col min="5" max="5" width="7" bestFit="1" customWidth="1"/>
    <col min="6" max="6" width="6.42578125" bestFit="1" customWidth="1"/>
    <col min="7" max="7" width="9.85546875" bestFit="1" customWidth="1"/>
  </cols>
  <sheetData>
    <row r="2" spans="1:7" ht="18.75" x14ac:dyDescent="0.25">
      <c r="B2" s="757" t="s">
        <v>0</v>
      </c>
      <c r="C2" s="757"/>
      <c r="D2" s="757"/>
      <c r="E2" s="757"/>
      <c r="F2" s="757"/>
      <c r="G2" s="757"/>
    </row>
    <row r="3" spans="1:7" ht="18.75" x14ac:dyDescent="0.25">
      <c r="B3" s="757" t="s">
        <v>1</v>
      </c>
      <c r="C3" s="757"/>
      <c r="D3" s="757"/>
      <c r="E3" s="757"/>
      <c r="F3" s="757"/>
      <c r="G3" s="757"/>
    </row>
    <row r="4" spans="1:7" ht="18.75" x14ac:dyDescent="0.25">
      <c r="B4" s="758" t="s">
        <v>2</v>
      </c>
      <c r="C4" s="758"/>
      <c r="D4" s="758"/>
      <c r="E4" s="758"/>
      <c r="F4" s="758"/>
      <c r="G4" s="758"/>
    </row>
    <row r="5" spans="1:7" ht="15.75" thickBot="1" x14ac:dyDescent="0.3"/>
    <row r="6" spans="1:7" ht="31.5" x14ac:dyDescent="0.6">
      <c r="A6" s="918" t="s">
        <v>1037</v>
      </c>
      <c r="B6" s="919"/>
      <c r="C6" s="919"/>
      <c r="D6" s="919"/>
      <c r="E6" s="919"/>
      <c r="F6" s="919"/>
      <c r="G6" s="919"/>
    </row>
    <row r="7" spans="1:7" x14ac:dyDescent="0.25">
      <c r="A7" s="153" t="s">
        <v>390</v>
      </c>
      <c r="B7" s="374" t="s">
        <v>4</v>
      </c>
      <c r="C7" s="374" t="s">
        <v>1003</v>
      </c>
      <c r="D7" s="374" t="s">
        <v>20</v>
      </c>
      <c r="E7" s="374" t="s">
        <v>1462</v>
      </c>
      <c r="F7" s="340" t="s">
        <v>868</v>
      </c>
      <c r="G7" s="340" t="s">
        <v>869</v>
      </c>
    </row>
    <row r="8" spans="1:7" ht="36" x14ac:dyDescent="0.25">
      <c r="A8" s="270">
        <v>1</v>
      </c>
      <c r="B8" s="63">
        <v>51002927</v>
      </c>
      <c r="C8" s="79" t="s">
        <v>1023</v>
      </c>
      <c r="D8" s="64" t="s">
        <v>32</v>
      </c>
      <c r="E8" s="64">
        <v>500</v>
      </c>
      <c r="F8" s="570">
        <v>6.75</v>
      </c>
      <c r="G8" s="570">
        <f>E8*F8</f>
        <v>3375</v>
      </c>
    </row>
    <row r="9" spans="1:7" ht="36" x14ac:dyDescent="0.25">
      <c r="A9" s="270">
        <v>2</v>
      </c>
      <c r="B9" s="63">
        <v>363001250</v>
      </c>
      <c r="C9" s="79" t="s">
        <v>1024</v>
      </c>
      <c r="D9" s="64" t="s">
        <v>90</v>
      </c>
      <c r="E9" s="64">
        <v>5000</v>
      </c>
      <c r="F9" s="570">
        <v>17</v>
      </c>
      <c r="G9" s="570">
        <f t="shared" ref="G9:G32" si="0">E9*F9</f>
        <v>85000</v>
      </c>
    </row>
    <row r="10" spans="1:7" ht="108" x14ac:dyDescent="0.25">
      <c r="A10" s="381">
        <v>3</v>
      </c>
      <c r="B10" s="63">
        <v>30001911</v>
      </c>
      <c r="C10" s="79" t="s">
        <v>1025</v>
      </c>
      <c r="D10" s="64" t="s">
        <v>90</v>
      </c>
      <c r="E10" s="64">
        <v>5000</v>
      </c>
      <c r="F10" s="570">
        <v>9.5</v>
      </c>
      <c r="G10" s="570">
        <f t="shared" si="0"/>
        <v>47500</v>
      </c>
    </row>
    <row r="11" spans="1:7" ht="108" x14ac:dyDescent="0.25">
      <c r="A11" s="381">
        <v>4</v>
      </c>
      <c r="B11" s="63">
        <v>30001215</v>
      </c>
      <c r="C11" s="79" t="s">
        <v>1026</v>
      </c>
      <c r="D11" s="64" t="s">
        <v>90</v>
      </c>
      <c r="E11" s="64">
        <v>7000</v>
      </c>
      <c r="F11" s="570">
        <v>9</v>
      </c>
      <c r="G11" s="570">
        <f t="shared" si="0"/>
        <v>63000</v>
      </c>
    </row>
    <row r="12" spans="1:7" ht="108" x14ac:dyDescent="0.25">
      <c r="A12" s="381">
        <v>5</v>
      </c>
      <c r="B12" s="63">
        <v>30001217</v>
      </c>
      <c r="C12" s="79" t="s">
        <v>1027</v>
      </c>
      <c r="D12" s="64" t="s">
        <v>90</v>
      </c>
      <c r="E12" s="64">
        <v>7000</v>
      </c>
      <c r="F12" s="570">
        <v>8.9499999999999993</v>
      </c>
      <c r="G12" s="570">
        <f t="shared" si="0"/>
        <v>62649.999999999993</v>
      </c>
    </row>
    <row r="13" spans="1:7" ht="108" x14ac:dyDescent="0.25">
      <c r="A13" s="381">
        <v>6</v>
      </c>
      <c r="B13" s="63">
        <v>30002779</v>
      </c>
      <c r="C13" s="79" t="s">
        <v>1028</v>
      </c>
      <c r="D13" s="64" t="s">
        <v>90</v>
      </c>
      <c r="E13" s="64">
        <v>5000</v>
      </c>
      <c r="F13" s="570">
        <v>9.4</v>
      </c>
      <c r="G13" s="570">
        <f t="shared" si="0"/>
        <v>47000</v>
      </c>
    </row>
    <row r="14" spans="1:7" x14ac:dyDescent="0.25">
      <c r="A14" s="381">
        <v>7</v>
      </c>
      <c r="B14" s="63">
        <v>30001563</v>
      </c>
      <c r="C14" s="79" t="s">
        <v>1017</v>
      </c>
      <c r="D14" s="64" t="s">
        <v>90</v>
      </c>
      <c r="E14" s="64">
        <v>80</v>
      </c>
      <c r="F14" s="570">
        <v>61.25</v>
      </c>
      <c r="G14" s="570">
        <f t="shared" si="0"/>
        <v>4900</v>
      </c>
    </row>
    <row r="15" spans="1:7" x14ac:dyDescent="0.25">
      <c r="A15" s="381">
        <v>8</v>
      </c>
      <c r="B15" s="63">
        <v>30001564</v>
      </c>
      <c r="C15" s="79" t="s">
        <v>1018</v>
      </c>
      <c r="D15" s="64" t="s">
        <v>90</v>
      </c>
      <c r="E15" s="64">
        <v>80</v>
      </c>
      <c r="F15" s="570">
        <v>61.25</v>
      </c>
      <c r="G15" s="570">
        <f t="shared" si="0"/>
        <v>4900</v>
      </c>
    </row>
    <row r="16" spans="1:7" x14ac:dyDescent="0.25">
      <c r="A16" s="381">
        <v>9</v>
      </c>
      <c r="B16" s="63">
        <v>30001565</v>
      </c>
      <c r="C16" s="79" t="s">
        <v>1019</v>
      </c>
      <c r="D16" s="64" t="s">
        <v>90</v>
      </c>
      <c r="E16" s="64">
        <v>50</v>
      </c>
      <c r="F16" s="570">
        <v>61.25</v>
      </c>
      <c r="G16" s="570">
        <f t="shared" si="0"/>
        <v>3062.5</v>
      </c>
    </row>
    <row r="17" spans="1:7" x14ac:dyDescent="0.25">
      <c r="A17" s="381">
        <v>10</v>
      </c>
      <c r="B17" s="63">
        <v>30001218</v>
      </c>
      <c r="C17" s="79" t="s">
        <v>1020</v>
      </c>
      <c r="D17" s="64" t="s">
        <v>90</v>
      </c>
      <c r="E17" s="64">
        <v>200</v>
      </c>
      <c r="F17" s="570">
        <v>61.25</v>
      </c>
      <c r="G17" s="570">
        <f t="shared" si="0"/>
        <v>12250</v>
      </c>
    </row>
    <row r="18" spans="1:7" ht="24" x14ac:dyDescent="0.25">
      <c r="A18" s="381">
        <v>11</v>
      </c>
      <c r="B18" s="63">
        <v>30002768</v>
      </c>
      <c r="C18" s="79" t="s">
        <v>1021</v>
      </c>
      <c r="D18" s="64" t="s">
        <v>32</v>
      </c>
      <c r="E18" s="64">
        <v>50</v>
      </c>
      <c r="F18" s="570">
        <v>9</v>
      </c>
      <c r="G18" s="570">
        <f t="shared" si="0"/>
        <v>450</v>
      </c>
    </row>
    <row r="19" spans="1:7" ht="144" x14ac:dyDescent="0.25">
      <c r="A19" s="381">
        <v>12</v>
      </c>
      <c r="B19" s="63">
        <v>16002102</v>
      </c>
      <c r="C19" s="79" t="s">
        <v>1029</v>
      </c>
      <c r="D19" s="64" t="s">
        <v>20</v>
      </c>
      <c r="E19" s="64">
        <v>50</v>
      </c>
      <c r="F19" s="570">
        <v>13.29</v>
      </c>
      <c r="G19" s="570">
        <f t="shared" si="0"/>
        <v>664.5</v>
      </c>
    </row>
    <row r="20" spans="1:7" ht="144" x14ac:dyDescent="0.25">
      <c r="A20" s="381">
        <v>13</v>
      </c>
      <c r="B20" s="63">
        <v>16002101</v>
      </c>
      <c r="C20" s="79" t="s">
        <v>1030</v>
      </c>
      <c r="D20" s="64" t="s">
        <v>20</v>
      </c>
      <c r="E20" s="64">
        <v>50</v>
      </c>
      <c r="F20" s="570">
        <v>13.29</v>
      </c>
      <c r="G20" s="570">
        <f t="shared" si="0"/>
        <v>664.5</v>
      </c>
    </row>
    <row r="21" spans="1:7" ht="144" x14ac:dyDescent="0.25">
      <c r="A21" s="381">
        <v>14</v>
      </c>
      <c r="B21" s="63">
        <v>16002103</v>
      </c>
      <c r="C21" s="79" t="s">
        <v>1031</v>
      </c>
      <c r="D21" s="64" t="s">
        <v>20</v>
      </c>
      <c r="E21" s="64">
        <v>50</v>
      </c>
      <c r="F21" s="570">
        <v>13.29</v>
      </c>
      <c r="G21" s="570">
        <f t="shared" si="0"/>
        <v>664.5</v>
      </c>
    </row>
    <row r="22" spans="1:7" ht="60" x14ac:dyDescent="0.25">
      <c r="A22" s="381">
        <v>15</v>
      </c>
      <c r="B22" s="63">
        <v>30001016</v>
      </c>
      <c r="C22" s="79" t="s">
        <v>1477</v>
      </c>
      <c r="D22" s="64" t="s">
        <v>20</v>
      </c>
      <c r="E22" s="64">
        <v>300</v>
      </c>
      <c r="F22" s="570">
        <v>14.4</v>
      </c>
      <c r="G22" s="570">
        <f t="shared" si="0"/>
        <v>4320</v>
      </c>
    </row>
    <row r="23" spans="1:7" ht="228" x14ac:dyDescent="0.25">
      <c r="A23" s="381">
        <v>16</v>
      </c>
      <c r="B23" s="63">
        <v>363001249</v>
      </c>
      <c r="C23" s="79" t="s">
        <v>1032</v>
      </c>
      <c r="D23" s="64" t="s">
        <v>20</v>
      </c>
      <c r="E23" s="64">
        <v>100000</v>
      </c>
      <c r="F23" s="570">
        <v>3.96</v>
      </c>
      <c r="G23" s="570">
        <f t="shared" si="0"/>
        <v>396000</v>
      </c>
    </row>
    <row r="24" spans="1:7" ht="48" x14ac:dyDescent="0.25">
      <c r="A24" s="381">
        <v>17</v>
      </c>
      <c r="B24" s="63">
        <v>221001070</v>
      </c>
      <c r="C24" s="79" t="s">
        <v>1033</v>
      </c>
      <c r="D24" s="64" t="s">
        <v>20</v>
      </c>
      <c r="E24" s="68">
        <v>8000</v>
      </c>
      <c r="F24" s="570">
        <v>3.96</v>
      </c>
      <c r="G24" s="570">
        <f t="shared" si="0"/>
        <v>31680</v>
      </c>
    </row>
    <row r="25" spans="1:7" x14ac:dyDescent="0.25">
      <c r="A25" s="381">
        <v>18</v>
      </c>
      <c r="B25" s="63">
        <v>29001285</v>
      </c>
      <c r="C25" s="79" t="s">
        <v>1022</v>
      </c>
      <c r="D25" s="64" t="s">
        <v>20</v>
      </c>
      <c r="E25" s="64">
        <v>10000</v>
      </c>
      <c r="F25" s="570">
        <v>0.55000000000000004</v>
      </c>
      <c r="G25" s="570">
        <f t="shared" si="0"/>
        <v>5500</v>
      </c>
    </row>
    <row r="26" spans="1:7" ht="60" x14ac:dyDescent="0.25">
      <c r="A26" s="381">
        <v>19</v>
      </c>
      <c r="B26" s="63">
        <v>30002321</v>
      </c>
      <c r="C26" s="79" t="s">
        <v>1034</v>
      </c>
      <c r="D26" s="64" t="s">
        <v>32</v>
      </c>
      <c r="E26" s="64">
        <v>350</v>
      </c>
      <c r="F26" s="570">
        <v>14.4</v>
      </c>
      <c r="G26" s="570">
        <f t="shared" si="0"/>
        <v>5040</v>
      </c>
    </row>
    <row r="27" spans="1:7" ht="36" x14ac:dyDescent="0.25">
      <c r="A27" s="381">
        <v>20</v>
      </c>
      <c r="B27" s="63">
        <v>363001250</v>
      </c>
      <c r="C27" s="79" t="s">
        <v>1024</v>
      </c>
      <c r="D27" s="64" t="s">
        <v>32</v>
      </c>
      <c r="E27" s="64">
        <v>500</v>
      </c>
      <c r="F27" s="570">
        <v>17.95</v>
      </c>
      <c r="G27" s="570">
        <f t="shared" si="0"/>
        <v>8975</v>
      </c>
    </row>
    <row r="28" spans="1:7" ht="108" x14ac:dyDescent="0.25">
      <c r="A28" s="381">
        <v>21</v>
      </c>
      <c r="B28" s="63">
        <v>30001911</v>
      </c>
      <c r="C28" s="79" t="s">
        <v>1025</v>
      </c>
      <c r="D28" s="64" t="s">
        <v>90</v>
      </c>
      <c r="E28" s="64">
        <v>5000</v>
      </c>
      <c r="F28" s="570">
        <v>6.6</v>
      </c>
      <c r="G28" s="570">
        <f t="shared" si="0"/>
        <v>33000</v>
      </c>
    </row>
    <row r="29" spans="1:7" ht="108" x14ac:dyDescent="0.25">
      <c r="A29" s="381">
        <v>22</v>
      </c>
      <c r="B29" s="63">
        <v>30001215</v>
      </c>
      <c r="C29" s="79" t="s">
        <v>1035</v>
      </c>
      <c r="D29" s="64" t="s">
        <v>90</v>
      </c>
      <c r="E29" s="64">
        <v>5000</v>
      </c>
      <c r="F29" s="570">
        <v>6.6</v>
      </c>
      <c r="G29" s="570">
        <f t="shared" si="0"/>
        <v>33000</v>
      </c>
    </row>
    <row r="30" spans="1:7" ht="108" x14ac:dyDescent="0.25">
      <c r="A30" s="381">
        <v>23</v>
      </c>
      <c r="B30" s="63">
        <v>30001217</v>
      </c>
      <c r="C30" s="79" t="s">
        <v>1027</v>
      </c>
      <c r="D30" s="64" t="s">
        <v>90</v>
      </c>
      <c r="E30" s="64">
        <v>7000</v>
      </c>
      <c r="F30" s="570">
        <v>6.5</v>
      </c>
      <c r="G30" s="570">
        <f t="shared" si="0"/>
        <v>45500</v>
      </c>
    </row>
    <row r="31" spans="1:7" ht="108" x14ac:dyDescent="0.25">
      <c r="A31" s="381">
        <v>24</v>
      </c>
      <c r="B31" s="63">
        <v>30002779</v>
      </c>
      <c r="C31" s="79" t="s">
        <v>1028</v>
      </c>
      <c r="D31" s="64" t="s">
        <v>90</v>
      </c>
      <c r="E31" s="64">
        <v>7000</v>
      </c>
      <c r="F31" s="570">
        <v>6.5</v>
      </c>
      <c r="G31" s="570">
        <f t="shared" si="0"/>
        <v>45500</v>
      </c>
    </row>
    <row r="32" spans="1:7" ht="256.5" customHeight="1" x14ac:dyDescent="0.25">
      <c r="A32" s="381">
        <v>25</v>
      </c>
      <c r="B32" s="63">
        <v>363001249</v>
      </c>
      <c r="C32" s="79" t="s">
        <v>1036</v>
      </c>
      <c r="D32" s="64" t="s">
        <v>20</v>
      </c>
      <c r="E32" s="64">
        <v>5000</v>
      </c>
      <c r="F32" s="570">
        <v>7.0000000000000007E-2</v>
      </c>
      <c r="G32" s="570">
        <f t="shared" si="0"/>
        <v>350.00000000000006</v>
      </c>
    </row>
    <row r="33" spans="1:7" x14ac:dyDescent="0.25">
      <c r="A33" s="840" t="s">
        <v>2885</v>
      </c>
      <c r="B33" s="841"/>
      <c r="C33" s="842"/>
      <c r="D33" s="544"/>
      <c r="E33" s="544"/>
      <c r="F33" s="546"/>
      <c r="G33" s="546">
        <f>SUM(G8:G32)</f>
        <v>944946</v>
      </c>
    </row>
  </sheetData>
  <mergeCells count="5">
    <mergeCell ref="A33:C33"/>
    <mergeCell ref="A6:G6"/>
    <mergeCell ref="B2:G2"/>
    <mergeCell ref="B3:G3"/>
    <mergeCell ref="B4:G4"/>
  </mergeCells>
  <pageMargins left="0.11811023622047245" right="0.11811023622047245" top="0.19685039370078741" bottom="0.19685039370078741" header="0.31496062992125984" footer="0.31496062992125984"/>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89"/>
  <sheetViews>
    <sheetView workbookViewId="0">
      <selection activeCell="F7" sqref="F7"/>
    </sheetView>
  </sheetViews>
  <sheetFormatPr defaultRowHeight="15" x14ac:dyDescent="0.25"/>
  <cols>
    <col min="1" max="1" width="5.28515625" bestFit="1" customWidth="1"/>
    <col min="2" max="2" width="12.42578125" style="128" bestFit="1" customWidth="1"/>
    <col min="3" max="3" width="44.140625" customWidth="1"/>
    <col min="4" max="4" width="7.42578125" bestFit="1" customWidth="1"/>
    <col min="5" max="5" width="9.5703125" bestFit="1" customWidth="1"/>
    <col min="6" max="6" width="9.5703125" style="128" customWidth="1"/>
    <col min="7" max="7" width="7" bestFit="1" customWidth="1"/>
    <col min="8" max="8" width="7.42578125" bestFit="1" customWidth="1"/>
    <col min="9" max="11" width="6.140625" bestFit="1" customWidth="1"/>
    <col min="12" max="12" width="9.28515625" style="128" bestFit="1" customWidth="1"/>
    <col min="13" max="13" width="7" bestFit="1" customWidth="1"/>
    <col min="14" max="14" width="9.5703125" style="46" bestFit="1" customWidth="1"/>
    <col min="15" max="15" width="11.28515625" style="46" bestFit="1" customWidth="1"/>
  </cols>
  <sheetData>
    <row r="1" spans="1:15" x14ac:dyDescent="0.25">
      <c r="A1" s="8"/>
      <c r="B1" s="169"/>
    </row>
    <row r="3" spans="1:15" ht="18.75" x14ac:dyDescent="0.25">
      <c r="A3" s="757" t="s">
        <v>0</v>
      </c>
      <c r="B3" s="757"/>
      <c r="C3" s="757"/>
      <c r="D3" s="757"/>
      <c r="E3" s="757"/>
      <c r="F3" s="757"/>
      <c r="G3" s="757"/>
      <c r="H3" s="757"/>
      <c r="I3" s="757"/>
      <c r="J3" s="757"/>
      <c r="K3" s="757"/>
      <c r="L3" s="757"/>
      <c r="M3" s="757"/>
      <c r="N3" s="757"/>
    </row>
    <row r="4" spans="1:15" ht="18.75" x14ac:dyDescent="0.25">
      <c r="A4" s="757" t="s">
        <v>1</v>
      </c>
      <c r="B4" s="757"/>
      <c r="C4" s="757"/>
      <c r="D4" s="757"/>
      <c r="E4" s="757"/>
      <c r="F4" s="757"/>
      <c r="G4" s="757"/>
      <c r="H4" s="757"/>
      <c r="I4" s="757"/>
      <c r="J4" s="757"/>
      <c r="K4" s="757"/>
      <c r="L4" s="757"/>
      <c r="M4" s="757"/>
      <c r="N4" s="757"/>
    </row>
    <row r="5" spans="1:15" ht="19.5" thickBot="1" x14ac:dyDescent="0.3">
      <c r="A5" s="785" t="s">
        <v>2</v>
      </c>
      <c r="B5" s="785"/>
      <c r="C5" s="785"/>
      <c r="D5" s="785"/>
      <c r="E5" s="785"/>
      <c r="F5" s="785"/>
      <c r="G5" s="785"/>
      <c r="H5" s="785"/>
      <c r="I5" s="785"/>
      <c r="J5" s="785"/>
      <c r="K5" s="785"/>
      <c r="L5" s="785"/>
      <c r="M5" s="785"/>
      <c r="N5" s="785"/>
    </row>
    <row r="6" spans="1:15" ht="27" thickBot="1" x14ac:dyDescent="0.3">
      <c r="A6" s="923" t="s">
        <v>141</v>
      </c>
      <c r="B6" s="924"/>
      <c r="C6" s="924"/>
      <c r="D6" s="924"/>
      <c r="E6" s="924"/>
      <c r="F6" s="924"/>
      <c r="G6" s="924"/>
      <c r="H6" s="924"/>
      <c r="I6" s="924"/>
      <c r="J6" s="924"/>
      <c r="K6" s="924"/>
      <c r="L6" s="924"/>
      <c r="M6" s="924"/>
      <c r="N6" s="924"/>
      <c r="O6" s="925"/>
    </row>
    <row r="7" spans="1:15" x14ac:dyDescent="0.25">
      <c r="A7" s="639" t="s">
        <v>13</v>
      </c>
      <c r="B7" s="639" t="s">
        <v>14</v>
      </c>
      <c r="C7" s="639" t="s">
        <v>15</v>
      </c>
      <c r="D7" s="639" t="s">
        <v>7</v>
      </c>
      <c r="E7" s="639" t="s">
        <v>2753</v>
      </c>
      <c r="F7" s="639" t="s">
        <v>3747</v>
      </c>
      <c r="G7" s="639" t="s">
        <v>2862</v>
      </c>
      <c r="H7" s="639" t="s">
        <v>2769</v>
      </c>
      <c r="I7" s="639" t="s">
        <v>2772</v>
      </c>
      <c r="J7" s="639" t="s">
        <v>2882</v>
      </c>
      <c r="K7" s="639" t="s">
        <v>2776</v>
      </c>
      <c r="L7" s="639" t="s">
        <v>2779</v>
      </c>
      <c r="M7" s="639" t="s">
        <v>1462</v>
      </c>
      <c r="N7" s="639" t="s">
        <v>2823</v>
      </c>
      <c r="O7" s="639" t="s">
        <v>2824</v>
      </c>
    </row>
    <row r="8" spans="1:15" x14ac:dyDescent="0.25">
      <c r="A8" s="383">
        <v>1</v>
      </c>
      <c r="B8" s="384">
        <v>102001050</v>
      </c>
      <c r="C8" s="257" t="s">
        <v>1632</v>
      </c>
      <c r="D8" s="383" t="s">
        <v>20</v>
      </c>
      <c r="E8" s="631">
        <v>20</v>
      </c>
      <c r="F8" s="631">
        <v>20</v>
      </c>
      <c r="G8" s="389">
        <v>30</v>
      </c>
      <c r="H8" s="631">
        <v>80</v>
      </c>
      <c r="I8" s="631">
        <v>30</v>
      </c>
      <c r="J8" s="631"/>
      <c r="K8" s="59">
        <v>15</v>
      </c>
      <c r="L8" s="453"/>
      <c r="M8" s="477">
        <f>E8+G8+H8+I8+J8+K8</f>
        <v>175</v>
      </c>
      <c r="N8" s="629">
        <v>1.64</v>
      </c>
      <c r="O8" s="629">
        <f>N8*M8</f>
        <v>287</v>
      </c>
    </row>
    <row r="9" spans="1:15" ht="140.25" x14ac:dyDescent="0.25">
      <c r="A9" s="383">
        <v>2</v>
      </c>
      <c r="B9" s="384">
        <v>194001471</v>
      </c>
      <c r="C9" s="257" t="s">
        <v>3017</v>
      </c>
      <c r="D9" s="385" t="s">
        <v>20</v>
      </c>
      <c r="E9" s="631">
        <v>5</v>
      </c>
      <c r="F9" s="631">
        <v>5</v>
      </c>
      <c r="G9" s="389"/>
      <c r="H9" s="631">
        <v>10</v>
      </c>
      <c r="I9" s="631">
        <v>5</v>
      </c>
      <c r="J9" s="631">
        <v>6</v>
      </c>
      <c r="K9" s="59">
        <v>15</v>
      </c>
      <c r="L9" s="453"/>
      <c r="M9" s="477">
        <f t="shared" ref="M9:M66" si="0">E9+G9+H9+I9+J9+K9</f>
        <v>41</v>
      </c>
      <c r="N9" s="629">
        <v>67.94</v>
      </c>
      <c r="O9" s="629">
        <f>N9*M9</f>
        <v>2785.54</v>
      </c>
    </row>
    <row r="10" spans="1:15" ht="25.5" x14ac:dyDescent="0.25">
      <c r="A10" s="383">
        <v>3</v>
      </c>
      <c r="B10" s="384">
        <v>194001474</v>
      </c>
      <c r="C10" s="257" t="s">
        <v>1633</v>
      </c>
      <c r="D10" s="385" t="s">
        <v>20</v>
      </c>
      <c r="E10" s="631">
        <v>5</v>
      </c>
      <c r="F10" s="631">
        <v>5</v>
      </c>
      <c r="G10" s="389"/>
      <c r="H10" s="631">
        <v>10</v>
      </c>
      <c r="I10" s="631">
        <v>5</v>
      </c>
      <c r="J10" s="631">
        <v>4</v>
      </c>
      <c r="K10" s="59">
        <v>15</v>
      </c>
      <c r="L10" s="453"/>
      <c r="M10" s="477">
        <f t="shared" si="0"/>
        <v>39</v>
      </c>
      <c r="N10" s="629">
        <v>27.48</v>
      </c>
      <c r="O10" s="629">
        <f t="shared" ref="O10:O67" si="1">N10*M10</f>
        <v>1071.72</v>
      </c>
    </row>
    <row r="11" spans="1:15" ht="25.5" x14ac:dyDescent="0.25">
      <c r="A11" s="383">
        <v>4</v>
      </c>
      <c r="B11" s="384">
        <v>194001747</v>
      </c>
      <c r="C11" s="257" t="s">
        <v>1634</v>
      </c>
      <c r="D11" s="385" t="s">
        <v>20</v>
      </c>
      <c r="E11" s="631">
        <v>5</v>
      </c>
      <c r="F11" s="631">
        <v>5</v>
      </c>
      <c r="G11" s="389">
        <v>10</v>
      </c>
      <c r="H11" s="631">
        <v>10</v>
      </c>
      <c r="I11" s="631">
        <v>5</v>
      </c>
      <c r="J11" s="631">
        <v>4</v>
      </c>
      <c r="K11" s="59">
        <v>5</v>
      </c>
      <c r="L11" s="453"/>
      <c r="M11" s="477">
        <f t="shared" si="0"/>
        <v>39</v>
      </c>
      <c r="N11" s="629">
        <v>34.15</v>
      </c>
      <c r="O11" s="629">
        <f t="shared" si="1"/>
        <v>1331.85</v>
      </c>
    </row>
    <row r="12" spans="1:15" ht="25.5" x14ac:dyDescent="0.25">
      <c r="A12" s="383">
        <v>5</v>
      </c>
      <c r="B12" s="384">
        <v>194001748</v>
      </c>
      <c r="C12" s="257" t="s">
        <v>1635</v>
      </c>
      <c r="D12" s="385" t="s">
        <v>20</v>
      </c>
      <c r="E12" s="631">
        <v>5</v>
      </c>
      <c r="F12" s="631">
        <v>5</v>
      </c>
      <c r="G12" s="389"/>
      <c r="H12" s="631">
        <v>10</v>
      </c>
      <c r="I12" s="631">
        <v>5</v>
      </c>
      <c r="J12" s="631">
        <v>6</v>
      </c>
      <c r="K12" s="59">
        <v>5</v>
      </c>
      <c r="L12" s="59">
        <v>10</v>
      </c>
      <c r="M12" s="477">
        <f t="shared" si="0"/>
        <v>31</v>
      </c>
      <c r="N12" s="629">
        <v>27.48</v>
      </c>
      <c r="O12" s="629">
        <f t="shared" si="1"/>
        <v>851.88</v>
      </c>
    </row>
    <row r="13" spans="1:15" ht="25.5" x14ac:dyDescent="0.25">
      <c r="A13" s="383">
        <v>6</v>
      </c>
      <c r="B13" s="384">
        <v>91001003</v>
      </c>
      <c r="C13" s="257" t="s">
        <v>1636</v>
      </c>
      <c r="D13" s="385" t="s">
        <v>20</v>
      </c>
      <c r="E13" s="631">
        <v>3</v>
      </c>
      <c r="F13" s="631">
        <v>3</v>
      </c>
      <c r="G13" s="389"/>
      <c r="H13" s="631">
        <v>10</v>
      </c>
      <c r="I13" s="631">
        <v>5</v>
      </c>
      <c r="J13" s="631">
        <v>4</v>
      </c>
      <c r="K13" s="59">
        <v>5</v>
      </c>
      <c r="L13" s="59">
        <v>10</v>
      </c>
      <c r="M13" s="477">
        <f t="shared" si="0"/>
        <v>27</v>
      </c>
      <c r="N13" s="629">
        <v>51.02</v>
      </c>
      <c r="O13" s="629">
        <f t="shared" si="1"/>
        <v>1377.5400000000002</v>
      </c>
    </row>
    <row r="14" spans="1:15" ht="38.25" x14ac:dyDescent="0.25">
      <c r="A14" s="383">
        <v>7</v>
      </c>
      <c r="B14" s="384">
        <v>194001486</v>
      </c>
      <c r="C14" s="257" t="s">
        <v>1637</v>
      </c>
      <c r="D14" s="385" t="s">
        <v>20</v>
      </c>
      <c r="E14" s="631">
        <v>5</v>
      </c>
      <c r="F14" s="631">
        <v>5</v>
      </c>
      <c r="G14" s="389"/>
      <c r="H14" s="631">
        <v>10</v>
      </c>
      <c r="I14" s="631">
        <v>5</v>
      </c>
      <c r="J14" s="631">
        <v>2</v>
      </c>
      <c r="K14" s="59">
        <v>5</v>
      </c>
      <c r="L14" s="453"/>
      <c r="M14" s="477">
        <f t="shared" si="0"/>
        <v>27</v>
      </c>
      <c r="N14" s="629">
        <v>51.02</v>
      </c>
      <c r="O14" s="629">
        <f t="shared" si="1"/>
        <v>1377.5400000000002</v>
      </c>
    </row>
    <row r="15" spans="1:15" ht="63.75" x14ac:dyDescent="0.25">
      <c r="A15" s="383">
        <v>8</v>
      </c>
      <c r="B15" s="384">
        <v>194001135</v>
      </c>
      <c r="C15" s="257" t="s">
        <v>3018</v>
      </c>
      <c r="D15" s="385" t="s">
        <v>20</v>
      </c>
      <c r="E15" s="631">
        <v>2</v>
      </c>
      <c r="F15" s="631">
        <v>2</v>
      </c>
      <c r="G15" s="389"/>
      <c r="H15" s="631">
        <v>10</v>
      </c>
      <c r="I15" s="631">
        <v>5</v>
      </c>
      <c r="J15" s="631">
        <v>4</v>
      </c>
      <c r="K15" s="59">
        <v>5</v>
      </c>
      <c r="L15" s="59">
        <v>10</v>
      </c>
      <c r="M15" s="477">
        <f t="shared" si="0"/>
        <v>26</v>
      </c>
      <c r="N15" s="629">
        <v>40.67</v>
      </c>
      <c r="O15" s="629">
        <f t="shared" si="1"/>
        <v>1057.42</v>
      </c>
    </row>
    <row r="16" spans="1:15" ht="38.25" x14ac:dyDescent="0.25">
      <c r="A16" s="383">
        <v>9</v>
      </c>
      <c r="B16" s="384">
        <v>17001597</v>
      </c>
      <c r="C16" s="257" t="s">
        <v>1651</v>
      </c>
      <c r="D16" s="385" t="s">
        <v>20</v>
      </c>
      <c r="E16" s="631">
        <v>2</v>
      </c>
      <c r="F16" s="631">
        <v>2</v>
      </c>
      <c r="G16" s="389"/>
      <c r="H16" s="631">
        <v>10</v>
      </c>
      <c r="I16" s="631">
        <v>5</v>
      </c>
      <c r="J16" s="631">
        <v>2</v>
      </c>
      <c r="K16" s="59">
        <v>5</v>
      </c>
      <c r="L16" s="453"/>
      <c r="M16" s="477">
        <f t="shared" si="0"/>
        <v>24</v>
      </c>
      <c r="N16" s="629">
        <v>34.15</v>
      </c>
      <c r="O16" s="629">
        <f t="shared" si="1"/>
        <v>819.59999999999991</v>
      </c>
    </row>
    <row r="17" spans="1:15" x14ac:dyDescent="0.25">
      <c r="A17" s="383">
        <v>10</v>
      </c>
      <c r="B17" s="384">
        <v>221001463</v>
      </c>
      <c r="C17" s="257" t="s">
        <v>1638</v>
      </c>
      <c r="D17" s="385" t="s">
        <v>16</v>
      </c>
      <c r="E17" s="631">
        <v>10</v>
      </c>
      <c r="F17" s="631">
        <v>10</v>
      </c>
      <c r="G17" s="389">
        <v>10</v>
      </c>
      <c r="H17" s="631">
        <v>50</v>
      </c>
      <c r="I17" s="631">
        <v>200</v>
      </c>
      <c r="J17" s="631">
        <v>16</v>
      </c>
      <c r="K17" s="59">
        <v>5</v>
      </c>
      <c r="L17" s="453"/>
      <c r="M17" s="477">
        <f t="shared" si="0"/>
        <v>291</v>
      </c>
      <c r="N17" s="629">
        <v>31.04</v>
      </c>
      <c r="O17" s="629">
        <f t="shared" si="1"/>
        <v>9032.64</v>
      </c>
    </row>
    <row r="18" spans="1:15" x14ac:dyDescent="0.25">
      <c r="A18" s="383">
        <v>11</v>
      </c>
      <c r="B18" s="384">
        <v>17003956</v>
      </c>
      <c r="C18" s="257" t="s">
        <v>1639</v>
      </c>
      <c r="D18" s="385" t="s">
        <v>16</v>
      </c>
      <c r="E18" s="631">
        <v>10</v>
      </c>
      <c r="F18" s="631">
        <v>10</v>
      </c>
      <c r="G18" s="389">
        <v>10</v>
      </c>
      <c r="H18" s="631">
        <v>50</v>
      </c>
      <c r="I18" s="631">
        <v>200</v>
      </c>
      <c r="J18" s="631">
        <v>20</v>
      </c>
      <c r="K18" s="59">
        <v>5</v>
      </c>
      <c r="L18" s="453"/>
      <c r="M18" s="477">
        <f t="shared" si="0"/>
        <v>295</v>
      </c>
      <c r="N18" s="629">
        <v>26.19</v>
      </c>
      <c r="O18" s="629">
        <f t="shared" si="1"/>
        <v>7726.05</v>
      </c>
    </row>
    <row r="19" spans="1:15" x14ac:dyDescent="0.25">
      <c r="A19" s="383">
        <v>12</v>
      </c>
      <c r="B19" s="384">
        <v>17004050</v>
      </c>
      <c r="C19" s="257" t="s">
        <v>1640</v>
      </c>
      <c r="D19" s="385" t="s">
        <v>16</v>
      </c>
      <c r="E19" s="632">
        <v>5</v>
      </c>
      <c r="F19" s="632">
        <v>5</v>
      </c>
      <c r="G19" s="391"/>
      <c r="H19" s="632">
        <v>50</v>
      </c>
      <c r="I19" s="632">
        <v>100</v>
      </c>
      <c r="J19" s="632">
        <v>20</v>
      </c>
      <c r="K19" s="59">
        <v>5</v>
      </c>
      <c r="L19" s="453"/>
      <c r="M19" s="477">
        <f t="shared" si="0"/>
        <v>180</v>
      </c>
      <c r="N19" s="629">
        <v>27.82</v>
      </c>
      <c r="O19" s="629">
        <f t="shared" si="1"/>
        <v>5007.6000000000004</v>
      </c>
    </row>
    <row r="20" spans="1:15" ht="38.25" x14ac:dyDescent="0.25">
      <c r="A20" s="383">
        <v>13</v>
      </c>
      <c r="B20" s="384">
        <v>17001019</v>
      </c>
      <c r="C20" s="257" t="s">
        <v>3019</v>
      </c>
      <c r="D20" s="385" t="s">
        <v>16</v>
      </c>
      <c r="E20" s="496">
        <v>5</v>
      </c>
      <c r="F20" s="496">
        <v>5</v>
      </c>
      <c r="G20" s="477"/>
      <c r="H20" s="496">
        <v>30</v>
      </c>
      <c r="I20" s="496">
        <v>5</v>
      </c>
      <c r="J20" s="496">
        <v>6</v>
      </c>
      <c r="K20" s="59">
        <v>20</v>
      </c>
      <c r="L20" s="453"/>
      <c r="M20" s="477">
        <f t="shared" si="0"/>
        <v>66</v>
      </c>
      <c r="N20" s="629">
        <v>865.7</v>
      </c>
      <c r="O20" s="629">
        <f t="shared" si="1"/>
        <v>57136.200000000004</v>
      </c>
    </row>
    <row r="21" spans="1:15" x14ac:dyDescent="0.25">
      <c r="A21" s="383">
        <v>14</v>
      </c>
      <c r="B21" s="384">
        <v>194001562</v>
      </c>
      <c r="C21" s="257" t="s">
        <v>1641</v>
      </c>
      <c r="D21" s="385" t="s">
        <v>20</v>
      </c>
      <c r="E21" s="632">
        <v>5</v>
      </c>
      <c r="F21" s="632">
        <v>5</v>
      </c>
      <c r="G21" s="391"/>
      <c r="H21" s="632">
        <v>10</v>
      </c>
      <c r="I21" s="632">
        <v>5</v>
      </c>
      <c r="J21" s="632">
        <v>4</v>
      </c>
      <c r="K21" s="59">
        <v>10</v>
      </c>
      <c r="L21" s="59">
        <v>10</v>
      </c>
      <c r="M21" s="477">
        <f t="shared" si="0"/>
        <v>34</v>
      </c>
      <c r="N21" s="629">
        <v>29.81</v>
      </c>
      <c r="O21" s="629">
        <f t="shared" si="1"/>
        <v>1013.54</v>
      </c>
    </row>
    <row r="22" spans="1:15" x14ac:dyDescent="0.25">
      <c r="A22" s="383">
        <v>15</v>
      </c>
      <c r="B22" s="386">
        <v>221001244</v>
      </c>
      <c r="C22" s="387" t="s">
        <v>1642</v>
      </c>
      <c r="D22" s="387" t="s">
        <v>1644</v>
      </c>
      <c r="E22" s="633">
        <v>100</v>
      </c>
      <c r="F22" s="633">
        <v>100</v>
      </c>
      <c r="G22" s="634"/>
      <c r="H22" s="633">
        <v>200</v>
      </c>
      <c r="I22" s="633">
        <v>120</v>
      </c>
      <c r="J22" s="633">
        <v>300</v>
      </c>
      <c r="K22" s="59">
        <v>50</v>
      </c>
      <c r="L22" s="59">
        <v>50</v>
      </c>
      <c r="M22" s="477">
        <f t="shared" si="0"/>
        <v>770</v>
      </c>
      <c r="N22" s="630">
        <v>140.34</v>
      </c>
      <c r="O22" s="629">
        <f t="shared" si="1"/>
        <v>108061.8</v>
      </c>
    </row>
    <row r="23" spans="1:15" x14ac:dyDescent="0.25">
      <c r="A23" s="383">
        <v>16</v>
      </c>
      <c r="B23" s="384">
        <v>352001013</v>
      </c>
      <c r="C23" s="257" t="s">
        <v>1643</v>
      </c>
      <c r="D23" s="385" t="s">
        <v>1644</v>
      </c>
      <c r="E23" s="632">
        <v>100</v>
      </c>
      <c r="F23" s="632">
        <v>100</v>
      </c>
      <c r="G23" s="391">
        <v>100</v>
      </c>
      <c r="H23" s="632">
        <v>200</v>
      </c>
      <c r="I23" s="632">
        <v>160</v>
      </c>
      <c r="J23" s="632">
        <v>300</v>
      </c>
      <c r="K23" s="59">
        <v>50</v>
      </c>
      <c r="L23" s="59">
        <v>50</v>
      </c>
      <c r="M23" s="477">
        <f t="shared" si="0"/>
        <v>910</v>
      </c>
      <c r="N23" s="630">
        <v>129.69</v>
      </c>
      <c r="O23" s="629">
        <f t="shared" si="1"/>
        <v>118017.9</v>
      </c>
    </row>
    <row r="24" spans="1:15" x14ac:dyDescent="0.25">
      <c r="A24" s="383">
        <v>17</v>
      </c>
      <c r="B24" s="384">
        <v>17001348</v>
      </c>
      <c r="C24" s="257" t="s">
        <v>1645</v>
      </c>
      <c r="D24" s="385" t="s">
        <v>20</v>
      </c>
      <c r="E24" s="632">
        <v>300</v>
      </c>
      <c r="F24" s="632">
        <v>300</v>
      </c>
      <c r="G24" s="391"/>
      <c r="H24" s="632">
        <v>500</v>
      </c>
      <c r="I24" s="632">
        <v>1000</v>
      </c>
      <c r="J24" s="632">
        <v>1000</v>
      </c>
      <c r="K24" s="59">
        <v>200</v>
      </c>
      <c r="L24" s="59">
        <v>50</v>
      </c>
      <c r="M24" s="477">
        <f t="shared" si="0"/>
        <v>3000</v>
      </c>
      <c r="N24" s="630">
        <v>0.14000000000000001</v>
      </c>
      <c r="O24" s="629">
        <f t="shared" si="1"/>
        <v>420.00000000000006</v>
      </c>
    </row>
    <row r="25" spans="1:15" x14ac:dyDescent="0.25">
      <c r="A25" s="383">
        <v>18</v>
      </c>
      <c r="B25" s="384">
        <v>64001027</v>
      </c>
      <c r="C25" s="257" t="s">
        <v>1646</v>
      </c>
      <c r="D25" s="385" t="s">
        <v>20</v>
      </c>
      <c r="E25" s="632">
        <v>300</v>
      </c>
      <c r="F25" s="632">
        <v>300</v>
      </c>
      <c r="G25" s="391"/>
      <c r="H25" s="632">
        <v>500</v>
      </c>
      <c r="I25" s="632">
        <v>1000</v>
      </c>
      <c r="J25" s="632">
        <v>1000</v>
      </c>
      <c r="K25" s="59">
        <v>200</v>
      </c>
      <c r="L25" s="59">
        <v>50</v>
      </c>
      <c r="M25" s="477">
        <f t="shared" si="0"/>
        <v>3000</v>
      </c>
      <c r="N25" s="630">
        <v>0.19</v>
      </c>
      <c r="O25" s="629">
        <f t="shared" si="1"/>
        <v>570</v>
      </c>
    </row>
    <row r="26" spans="1:15" x14ac:dyDescent="0.25">
      <c r="A26" s="383">
        <v>19</v>
      </c>
      <c r="B26" s="384">
        <v>51003060</v>
      </c>
      <c r="C26" s="257" t="s">
        <v>1647</v>
      </c>
      <c r="D26" s="385" t="s">
        <v>20</v>
      </c>
      <c r="E26" s="631">
        <v>300</v>
      </c>
      <c r="F26" s="631">
        <v>300</v>
      </c>
      <c r="G26" s="389"/>
      <c r="H26" s="631">
        <v>250</v>
      </c>
      <c r="I26" s="631">
        <v>1000</v>
      </c>
      <c r="J26" s="631">
        <v>1000</v>
      </c>
      <c r="K26" s="59">
        <v>300</v>
      </c>
      <c r="L26" s="59">
        <v>100</v>
      </c>
      <c r="M26" s="477">
        <f t="shared" si="0"/>
        <v>2850</v>
      </c>
      <c r="N26" s="630">
        <v>0.33</v>
      </c>
      <c r="O26" s="629">
        <f t="shared" si="1"/>
        <v>940.5</v>
      </c>
    </row>
    <row r="27" spans="1:15" x14ac:dyDescent="0.25">
      <c r="A27" s="383">
        <v>20</v>
      </c>
      <c r="B27" s="384">
        <v>51003061</v>
      </c>
      <c r="C27" s="257" t="s">
        <v>1648</v>
      </c>
      <c r="D27" s="385" t="s">
        <v>20</v>
      </c>
      <c r="E27" s="631">
        <v>300</v>
      </c>
      <c r="F27" s="631">
        <v>300</v>
      </c>
      <c r="G27" s="389"/>
      <c r="H27" s="631">
        <v>250</v>
      </c>
      <c r="I27" s="631">
        <v>1000</v>
      </c>
      <c r="J27" s="631">
        <v>1000</v>
      </c>
      <c r="K27" s="59">
        <v>300</v>
      </c>
      <c r="L27" s="453"/>
      <c r="M27" s="477">
        <f t="shared" si="0"/>
        <v>2850</v>
      </c>
      <c r="N27" s="630">
        <v>0.56999999999999995</v>
      </c>
      <c r="O27" s="629">
        <f t="shared" si="1"/>
        <v>1624.4999999999998</v>
      </c>
    </row>
    <row r="28" spans="1:15" ht="89.25" x14ac:dyDescent="0.25">
      <c r="A28" s="383">
        <v>21</v>
      </c>
      <c r="B28" s="384">
        <v>352001015</v>
      </c>
      <c r="C28" s="257" t="s">
        <v>1649</v>
      </c>
      <c r="D28" s="385" t="s">
        <v>20</v>
      </c>
      <c r="E28" s="631">
        <v>50</v>
      </c>
      <c r="F28" s="631">
        <v>50</v>
      </c>
      <c r="G28" s="389">
        <v>30</v>
      </c>
      <c r="H28" s="631">
        <v>80</v>
      </c>
      <c r="I28" s="631">
        <v>10</v>
      </c>
      <c r="J28" s="631">
        <v>10</v>
      </c>
      <c r="K28" s="59">
        <v>30</v>
      </c>
      <c r="L28" s="453">
        <v>50</v>
      </c>
      <c r="M28" s="477">
        <f t="shared" si="0"/>
        <v>210</v>
      </c>
      <c r="N28" s="630">
        <v>10.06</v>
      </c>
      <c r="O28" s="629">
        <f t="shared" si="1"/>
        <v>2112.6</v>
      </c>
    </row>
    <row r="29" spans="1:15" x14ac:dyDescent="0.25">
      <c r="A29" s="383">
        <v>22</v>
      </c>
      <c r="B29" s="384">
        <v>17004212</v>
      </c>
      <c r="C29" s="257" t="s">
        <v>1755</v>
      </c>
      <c r="D29" s="385" t="s">
        <v>20</v>
      </c>
      <c r="E29" s="631">
        <v>100</v>
      </c>
      <c r="F29" s="631">
        <v>100</v>
      </c>
      <c r="G29" s="389"/>
      <c r="H29" s="631">
        <v>250</v>
      </c>
      <c r="I29" s="631">
        <v>80</v>
      </c>
      <c r="J29" s="631">
        <v>10</v>
      </c>
      <c r="K29" s="59">
        <v>100</v>
      </c>
      <c r="L29" s="453"/>
      <c r="M29" s="477">
        <f t="shared" si="0"/>
        <v>540</v>
      </c>
      <c r="N29" s="629">
        <v>11.68</v>
      </c>
      <c r="O29" s="629">
        <f t="shared" si="1"/>
        <v>6307.2</v>
      </c>
    </row>
    <row r="30" spans="1:15" x14ac:dyDescent="0.25">
      <c r="A30" s="383">
        <v>23</v>
      </c>
      <c r="B30" s="384">
        <v>17004213</v>
      </c>
      <c r="C30" s="257" t="s">
        <v>1756</v>
      </c>
      <c r="D30" s="385" t="s">
        <v>20</v>
      </c>
      <c r="E30" s="631">
        <v>50</v>
      </c>
      <c r="F30" s="631">
        <v>50</v>
      </c>
      <c r="G30" s="389"/>
      <c r="H30" s="631">
        <v>250</v>
      </c>
      <c r="I30" s="631">
        <v>80</v>
      </c>
      <c r="J30" s="631">
        <v>10</v>
      </c>
      <c r="K30" s="59">
        <v>100</v>
      </c>
      <c r="L30" s="453"/>
      <c r="M30" s="477">
        <f t="shared" si="0"/>
        <v>490</v>
      </c>
      <c r="N30" s="629">
        <v>16.829999999999998</v>
      </c>
      <c r="O30" s="629">
        <f t="shared" si="1"/>
        <v>8246.6999999999989</v>
      </c>
    </row>
    <row r="31" spans="1:15" ht="25.5" x14ac:dyDescent="0.25">
      <c r="A31" s="383">
        <v>24</v>
      </c>
      <c r="B31" s="384">
        <v>17004221</v>
      </c>
      <c r="C31" s="257" t="s">
        <v>1758</v>
      </c>
      <c r="D31" s="385" t="s">
        <v>20</v>
      </c>
      <c r="E31" s="632">
        <v>50</v>
      </c>
      <c r="F31" s="632">
        <v>50</v>
      </c>
      <c r="G31" s="391"/>
      <c r="H31" s="632">
        <v>250</v>
      </c>
      <c r="I31" s="632">
        <v>100</v>
      </c>
      <c r="J31" s="632">
        <v>30</v>
      </c>
      <c r="K31" s="59">
        <v>100</v>
      </c>
      <c r="L31" s="59">
        <v>20</v>
      </c>
      <c r="M31" s="477">
        <f t="shared" si="0"/>
        <v>530</v>
      </c>
      <c r="N31" s="629">
        <v>20.12</v>
      </c>
      <c r="O31" s="629">
        <f t="shared" si="1"/>
        <v>10663.6</v>
      </c>
    </row>
    <row r="32" spans="1:15" x14ac:dyDescent="0.25">
      <c r="A32" s="383">
        <v>25</v>
      </c>
      <c r="B32" s="384">
        <v>17002407</v>
      </c>
      <c r="C32" s="257" t="s">
        <v>1650</v>
      </c>
      <c r="D32" s="385" t="s">
        <v>20</v>
      </c>
      <c r="E32" s="632">
        <v>50</v>
      </c>
      <c r="F32" s="632">
        <v>50</v>
      </c>
      <c r="G32" s="391"/>
      <c r="H32" s="632">
        <v>250</v>
      </c>
      <c r="I32" s="632">
        <v>100</v>
      </c>
      <c r="J32" s="632">
        <v>20</v>
      </c>
      <c r="K32" s="59">
        <v>100</v>
      </c>
      <c r="L32" s="59">
        <v>20</v>
      </c>
      <c r="M32" s="477">
        <f t="shared" si="0"/>
        <v>520</v>
      </c>
      <c r="N32" s="629">
        <v>20.12</v>
      </c>
      <c r="O32" s="629">
        <f t="shared" si="1"/>
        <v>10462.4</v>
      </c>
    </row>
    <row r="33" spans="1:15" ht="25.5" x14ac:dyDescent="0.25">
      <c r="A33" s="383">
        <v>26</v>
      </c>
      <c r="B33" s="384">
        <v>17004225</v>
      </c>
      <c r="C33" s="257" t="s">
        <v>1759</v>
      </c>
      <c r="D33" s="385" t="s">
        <v>20</v>
      </c>
      <c r="E33" s="632"/>
      <c r="F33" s="632"/>
      <c r="G33" s="391"/>
      <c r="H33" s="632">
        <v>250</v>
      </c>
      <c r="I33" s="632">
        <v>100</v>
      </c>
      <c r="J33" s="632">
        <v>100</v>
      </c>
      <c r="K33" s="59">
        <v>100</v>
      </c>
      <c r="L33" s="59">
        <v>20</v>
      </c>
      <c r="M33" s="477">
        <f t="shared" si="0"/>
        <v>550</v>
      </c>
      <c r="N33" s="629">
        <v>40.85</v>
      </c>
      <c r="O33" s="629">
        <f t="shared" si="1"/>
        <v>22467.5</v>
      </c>
    </row>
    <row r="34" spans="1:15" ht="25.5" x14ac:dyDescent="0.25">
      <c r="A34" s="383">
        <v>27</v>
      </c>
      <c r="B34" s="384">
        <v>190001126</v>
      </c>
      <c r="C34" s="257" t="s">
        <v>1652</v>
      </c>
      <c r="D34" s="385" t="s">
        <v>20</v>
      </c>
      <c r="E34" s="632">
        <v>10</v>
      </c>
      <c r="F34" s="632">
        <v>10</v>
      </c>
      <c r="G34" s="391"/>
      <c r="H34" s="632">
        <v>30</v>
      </c>
      <c r="I34" s="632">
        <v>20</v>
      </c>
      <c r="J34" s="632">
        <v>20</v>
      </c>
      <c r="K34" s="59">
        <v>10</v>
      </c>
      <c r="L34" s="59">
        <v>20</v>
      </c>
      <c r="M34" s="477">
        <f t="shared" si="0"/>
        <v>90</v>
      </c>
      <c r="N34" s="629">
        <v>6.89</v>
      </c>
      <c r="O34" s="629">
        <f t="shared" si="1"/>
        <v>620.1</v>
      </c>
    </row>
    <row r="35" spans="1:15" ht="25.5" x14ac:dyDescent="0.25">
      <c r="A35" s="383">
        <v>28</v>
      </c>
      <c r="B35" s="384">
        <v>190001127</v>
      </c>
      <c r="C35" s="257" t="s">
        <v>1653</v>
      </c>
      <c r="D35" s="385" t="s">
        <v>20</v>
      </c>
      <c r="E35" s="631">
        <v>10</v>
      </c>
      <c r="F35" s="631">
        <v>10</v>
      </c>
      <c r="G35" s="389"/>
      <c r="H35" s="631">
        <v>30</v>
      </c>
      <c r="I35" s="631">
        <v>20</v>
      </c>
      <c r="J35" s="631">
        <v>20</v>
      </c>
      <c r="K35" s="59">
        <v>30</v>
      </c>
      <c r="L35" s="453"/>
      <c r="M35" s="477">
        <f t="shared" si="0"/>
        <v>110</v>
      </c>
      <c r="N35" s="629">
        <v>7.93</v>
      </c>
      <c r="O35" s="629">
        <f t="shared" si="1"/>
        <v>872.3</v>
      </c>
    </row>
    <row r="36" spans="1:15" x14ac:dyDescent="0.25">
      <c r="A36" s="383">
        <v>29</v>
      </c>
      <c r="B36" s="384">
        <v>190001128</v>
      </c>
      <c r="C36" s="257" t="s">
        <v>1748</v>
      </c>
      <c r="D36" s="385" t="s">
        <v>20</v>
      </c>
      <c r="E36" s="631"/>
      <c r="F36" s="631"/>
      <c r="G36" s="389"/>
      <c r="H36" s="631">
        <v>30</v>
      </c>
      <c r="I36" s="631">
        <v>20</v>
      </c>
      <c r="J36" s="631">
        <v>20</v>
      </c>
      <c r="K36" s="59">
        <v>30</v>
      </c>
      <c r="L36" s="453"/>
      <c r="M36" s="477">
        <f t="shared" si="0"/>
        <v>100</v>
      </c>
      <c r="N36" s="629">
        <v>7.93</v>
      </c>
      <c r="O36" s="629">
        <f t="shared" si="1"/>
        <v>793</v>
      </c>
    </row>
    <row r="37" spans="1:15" ht="25.5" x14ac:dyDescent="0.25">
      <c r="A37" s="383">
        <v>30</v>
      </c>
      <c r="B37" s="384">
        <v>17003983</v>
      </c>
      <c r="C37" s="257" t="s">
        <v>1654</v>
      </c>
      <c r="D37" s="385" t="s">
        <v>20</v>
      </c>
      <c r="E37" s="631">
        <v>500</v>
      </c>
      <c r="F37" s="631">
        <v>500</v>
      </c>
      <c r="G37" s="389"/>
      <c r="H37" s="631">
        <v>30</v>
      </c>
      <c r="I37" s="631">
        <v>80</v>
      </c>
      <c r="J37" s="631">
        <v>2000</v>
      </c>
      <c r="K37" s="59">
        <v>50</v>
      </c>
      <c r="L37" s="453"/>
      <c r="M37" s="477">
        <f t="shared" si="0"/>
        <v>2660</v>
      </c>
      <c r="N37" s="629">
        <v>0.2</v>
      </c>
      <c r="O37" s="629">
        <f t="shared" si="1"/>
        <v>532</v>
      </c>
    </row>
    <row r="38" spans="1:15" x14ac:dyDescent="0.25">
      <c r="A38" s="383">
        <v>31</v>
      </c>
      <c r="B38" s="384">
        <v>221001270</v>
      </c>
      <c r="C38" s="257" t="s">
        <v>1655</v>
      </c>
      <c r="D38" s="385" t="s">
        <v>20</v>
      </c>
      <c r="E38" s="631"/>
      <c r="F38" s="631"/>
      <c r="G38" s="389">
        <v>100</v>
      </c>
      <c r="H38" s="631">
        <v>100</v>
      </c>
      <c r="I38" s="631">
        <v>80</v>
      </c>
      <c r="J38" s="631">
        <v>2000</v>
      </c>
      <c r="K38" s="59">
        <v>50</v>
      </c>
      <c r="L38" s="59">
        <v>100</v>
      </c>
      <c r="M38" s="477">
        <f t="shared" si="0"/>
        <v>2330</v>
      </c>
      <c r="N38" s="629">
        <v>0.12</v>
      </c>
      <c r="O38" s="629">
        <f t="shared" si="1"/>
        <v>279.59999999999997</v>
      </c>
    </row>
    <row r="39" spans="1:15" x14ac:dyDescent="0.25">
      <c r="A39" s="383">
        <v>32</v>
      </c>
      <c r="B39" s="384">
        <v>17003010</v>
      </c>
      <c r="C39" s="257" t="s">
        <v>1656</v>
      </c>
      <c r="D39" s="385" t="s">
        <v>20</v>
      </c>
      <c r="E39" s="632"/>
      <c r="F39" s="632"/>
      <c r="G39" s="391">
        <v>100</v>
      </c>
      <c r="H39" s="632">
        <v>100</v>
      </c>
      <c r="I39" s="632">
        <v>80</v>
      </c>
      <c r="J39" s="632">
        <v>2000</v>
      </c>
      <c r="K39" s="59">
        <v>50</v>
      </c>
      <c r="L39" s="59">
        <v>100</v>
      </c>
      <c r="M39" s="477">
        <f t="shared" si="0"/>
        <v>2330</v>
      </c>
      <c r="N39" s="629">
        <v>0.19</v>
      </c>
      <c r="O39" s="629">
        <f t="shared" si="1"/>
        <v>442.7</v>
      </c>
    </row>
    <row r="40" spans="1:15" x14ac:dyDescent="0.25">
      <c r="A40" s="383">
        <v>33</v>
      </c>
      <c r="B40" s="384">
        <v>17003981</v>
      </c>
      <c r="C40" s="257" t="s">
        <v>1657</v>
      </c>
      <c r="D40" s="385" t="s">
        <v>20</v>
      </c>
      <c r="E40" s="631"/>
      <c r="F40" s="631"/>
      <c r="G40" s="389">
        <v>100</v>
      </c>
      <c r="H40" s="631">
        <v>100</v>
      </c>
      <c r="I40" s="631">
        <v>80</v>
      </c>
      <c r="J40" s="631">
        <v>2000</v>
      </c>
      <c r="K40" s="59">
        <v>50</v>
      </c>
      <c r="L40" s="59">
        <v>100</v>
      </c>
      <c r="M40" s="477">
        <f t="shared" si="0"/>
        <v>2330</v>
      </c>
      <c r="N40" s="629">
        <v>0.22</v>
      </c>
      <c r="O40" s="629">
        <f t="shared" si="1"/>
        <v>512.6</v>
      </c>
    </row>
    <row r="41" spans="1:15" ht="76.5" x14ac:dyDescent="0.25">
      <c r="A41" s="383">
        <v>34</v>
      </c>
      <c r="B41" s="384">
        <v>190001197</v>
      </c>
      <c r="C41" s="257" t="s">
        <v>2825</v>
      </c>
      <c r="D41" s="385" t="s">
        <v>20</v>
      </c>
      <c r="E41" s="631"/>
      <c r="F41" s="631"/>
      <c r="G41" s="389"/>
      <c r="H41" s="631">
        <v>50</v>
      </c>
      <c r="I41" s="631">
        <v>10</v>
      </c>
      <c r="J41" s="631">
        <v>10</v>
      </c>
      <c r="K41" s="59">
        <v>50</v>
      </c>
      <c r="L41" s="453"/>
      <c r="M41" s="477">
        <f t="shared" si="0"/>
        <v>120</v>
      </c>
      <c r="N41" s="629">
        <v>41.89</v>
      </c>
      <c r="O41" s="629">
        <f t="shared" si="1"/>
        <v>5026.8</v>
      </c>
    </row>
    <row r="42" spans="1:15" ht="38.25" x14ac:dyDescent="0.25">
      <c r="A42" s="383">
        <v>35</v>
      </c>
      <c r="B42" s="384">
        <v>21001006</v>
      </c>
      <c r="C42" s="257" t="s">
        <v>3020</v>
      </c>
      <c r="D42" s="385" t="s">
        <v>20</v>
      </c>
      <c r="E42" s="631">
        <v>50</v>
      </c>
      <c r="F42" s="631">
        <v>50</v>
      </c>
      <c r="G42" s="389">
        <v>10</v>
      </c>
      <c r="H42" s="631">
        <v>100</v>
      </c>
      <c r="I42" s="631">
        <v>80</v>
      </c>
      <c r="J42" s="631">
        <v>20</v>
      </c>
      <c r="K42" s="59">
        <v>50</v>
      </c>
      <c r="L42" s="453"/>
      <c r="M42" s="477">
        <f t="shared" si="0"/>
        <v>310</v>
      </c>
      <c r="N42" s="629">
        <v>20.84</v>
      </c>
      <c r="O42" s="629">
        <f t="shared" si="1"/>
        <v>6460.4</v>
      </c>
    </row>
    <row r="43" spans="1:15" ht="38.25" x14ac:dyDescent="0.25">
      <c r="A43" s="383">
        <v>36</v>
      </c>
      <c r="B43" s="384">
        <v>21001005</v>
      </c>
      <c r="C43" s="257" t="s">
        <v>3021</v>
      </c>
      <c r="D43" s="385" t="s">
        <v>20</v>
      </c>
      <c r="E43" s="631">
        <v>30</v>
      </c>
      <c r="F43" s="631">
        <v>30</v>
      </c>
      <c r="G43" s="389">
        <v>10</v>
      </c>
      <c r="H43" s="631">
        <v>100</v>
      </c>
      <c r="I43" s="631">
        <v>80</v>
      </c>
      <c r="J43" s="631">
        <v>20</v>
      </c>
      <c r="K43" s="59">
        <v>15</v>
      </c>
      <c r="L43" s="59">
        <v>10</v>
      </c>
      <c r="M43" s="477">
        <f t="shared" si="0"/>
        <v>255</v>
      </c>
      <c r="N43" s="629">
        <v>32.229999999999997</v>
      </c>
      <c r="O43" s="629">
        <f t="shared" si="1"/>
        <v>8218.65</v>
      </c>
    </row>
    <row r="44" spans="1:15" x14ac:dyDescent="0.25">
      <c r="A44" s="383">
        <v>37</v>
      </c>
      <c r="B44" s="384">
        <v>17001413</v>
      </c>
      <c r="C44" s="257" t="s">
        <v>1660</v>
      </c>
      <c r="D44" s="385" t="s">
        <v>20</v>
      </c>
      <c r="E44" s="631"/>
      <c r="F44" s="631"/>
      <c r="G44" s="389"/>
      <c r="H44" s="631">
        <v>200</v>
      </c>
      <c r="I44" s="631">
        <v>100</v>
      </c>
      <c r="J44" s="631">
        <v>200</v>
      </c>
      <c r="K44" s="59">
        <v>20</v>
      </c>
      <c r="L44" s="59">
        <v>10</v>
      </c>
      <c r="M44" s="477">
        <f t="shared" si="0"/>
        <v>520</v>
      </c>
      <c r="N44" s="629">
        <v>47.52</v>
      </c>
      <c r="O44" s="629">
        <f t="shared" si="1"/>
        <v>24710.400000000001</v>
      </c>
    </row>
    <row r="45" spans="1:15" ht="25.5" x14ac:dyDescent="0.25">
      <c r="A45" s="383">
        <v>39</v>
      </c>
      <c r="B45" s="384">
        <v>17003090</v>
      </c>
      <c r="C45" s="257" t="s">
        <v>1661</v>
      </c>
      <c r="D45" s="385" t="s">
        <v>143</v>
      </c>
      <c r="E45" s="631">
        <v>10</v>
      </c>
      <c r="F45" s="631">
        <v>10</v>
      </c>
      <c r="G45" s="389">
        <v>30</v>
      </c>
      <c r="H45" s="631">
        <v>200</v>
      </c>
      <c r="I45" s="631">
        <v>100</v>
      </c>
      <c r="J45" s="631">
        <v>100</v>
      </c>
      <c r="K45" s="59">
        <v>50</v>
      </c>
      <c r="L45" s="59">
        <v>100</v>
      </c>
      <c r="M45" s="477">
        <f t="shared" si="0"/>
        <v>490</v>
      </c>
      <c r="N45" s="629">
        <v>16.89</v>
      </c>
      <c r="O45" s="629">
        <f t="shared" si="1"/>
        <v>8276.1</v>
      </c>
    </row>
    <row r="46" spans="1:15" ht="25.5" x14ac:dyDescent="0.25">
      <c r="A46" s="383">
        <v>40</v>
      </c>
      <c r="B46" s="384">
        <v>17002083</v>
      </c>
      <c r="C46" s="257" t="s">
        <v>1760</v>
      </c>
      <c r="D46" s="385" t="s">
        <v>20</v>
      </c>
      <c r="E46" s="631"/>
      <c r="F46" s="631"/>
      <c r="G46" s="389"/>
      <c r="H46" s="631">
        <v>50</v>
      </c>
      <c r="I46" s="631">
        <v>100</v>
      </c>
      <c r="J46" s="631">
        <v>100</v>
      </c>
      <c r="K46" s="59">
        <v>50</v>
      </c>
      <c r="L46" s="59">
        <v>100</v>
      </c>
      <c r="M46" s="477">
        <f t="shared" si="0"/>
        <v>300</v>
      </c>
      <c r="N46" s="629">
        <v>109.46</v>
      </c>
      <c r="O46" s="629">
        <f t="shared" si="1"/>
        <v>32838</v>
      </c>
    </row>
    <row r="47" spans="1:15" ht="89.25" x14ac:dyDescent="0.25">
      <c r="A47" s="383">
        <v>41</v>
      </c>
      <c r="B47" s="384">
        <v>37001003</v>
      </c>
      <c r="C47" s="257" t="s">
        <v>1769</v>
      </c>
      <c r="D47" s="385" t="s">
        <v>20</v>
      </c>
      <c r="E47" s="632">
        <v>5</v>
      </c>
      <c r="F47" s="632">
        <v>5</v>
      </c>
      <c r="G47" s="391">
        <v>5</v>
      </c>
      <c r="H47" s="632">
        <v>30</v>
      </c>
      <c r="I47" s="632">
        <v>10</v>
      </c>
      <c r="J47" s="632">
        <v>10</v>
      </c>
      <c r="K47" s="59">
        <v>5</v>
      </c>
      <c r="L47" s="453"/>
      <c r="M47" s="477">
        <f t="shared" si="0"/>
        <v>65</v>
      </c>
      <c r="N47" s="629">
        <v>232.49</v>
      </c>
      <c r="O47" s="629">
        <f t="shared" si="1"/>
        <v>15111.85</v>
      </c>
    </row>
    <row r="48" spans="1:15" ht="38.25" x14ac:dyDescent="0.25">
      <c r="A48" s="383">
        <v>42</v>
      </c>
      <c r="B48" s="384">
        <v>352001026</v>
      </c>
      <c r="C48" s="257" t="s">
        <v>1749</v>
      </c>
      <c r="D48" s="385" t="s">
        <v>20</v>
      </c>
      <c r="E48" s="631">
        <v>5</v>
      </c>
      <c r="F48" s="631">
        <v>5</v>
      </c>
      <c r="G48" s="389"/>
      <c r="H48" s="631">
        <v>20</v>
      </c>
      <c r="I48" s="631">
        <v>10</v>
      </c>
      <c r="J48" s="631">
        <v>10</v>
      </c>
      <c r="K48" s="59">
        <v>5</v>
      </c>
      <c r="L48" s="453">
        <v>5</v>
      </c>
      <c r="M48" s="477">
        <f t="shared" si="0"/>
        <v>50</v>
      </c>
      <c r="N48" s="629">
        <v>202.16</v>
      </c>
      <c r="O48" s="629">
        <f t="shared" si="1"/>
        <v>10108</v>
      </c>
    </row>
    <row r="49" spans="1:15" ht="89.25" x14ac:dyDescent="0.25">
      <c r="A49" s="383">
        <v>43</v>
      </c>
      <c r="B49" s="384">
        <v>37001002</v>
      </c>
      <c r="C49" s="257" t="s">
        <v>1662</v>
      </c>
      <c r="D49" s="385" t="s">
        <v>20</v>
      </c>
      <c r="E49" s="631">
        <v>5</v>
      </c>
      <c r="F49" s="631">
        <v>5</v>
      </c>
      <c r="G49" s="389"/>
      <c r="H49" s="631">
        <v>10</v>
      </c>
      <c r="I49" s="631">
        <v>5</v>
      </c>
      <c r="J49" s="631">
        <v>10</v>
      </c>
      <c r="K49" s="59">
        <v>5</v>
      </c>
      <c r="L49" s="59">
        <v>5</v>
      </c>
      <c r="M49" s="477">
        <f t="shared" si="0"/>
        <v>35</v>
      </c>
      <c r="N49" s="629">
        <v>233.86</v>
      </c>
      <c r="O49" s="629">
        <f t="shared" si="1"/>
        <v>8185.1</v>
      </c>
    </row>
    <row r="50" spans="1:15" x14ac:dyDescent="0.25">
      <c r="A50" s="383">
        <v>44</v>
      </c>
      <c r="B50" s="384">
        <v>221001027</v>
      </c>
      <c r="C50" s="257" t="s">
        <v>1663</v>
      </c>
      <c r="D50" s="385" t="s">
        <v>20</v>
      </c>
      <c r="E50" s="632">
        <v>5</v>
      </c>
      <c r="F50" s="632">
        <v>5</v>
      </c>
      <c r="G50" s="391"/>
      <c r="H50" s="632">
        <v>10</v>
      </c>
      <c r="I50" s="632">
        <v>5</v>
      </c>
      <c r="J50" s="632">
        <v>10</v>
      </c>
      <c r="K50" s="59">
        <v>5</v>
      </c>
      <c r="L50" s="59">
        <v>3</v>
      </c>
      <c r="M50" s="477">
        <f t="shared" si="0"/>
        <v>35</v>
      </c>
      <c r="N50" s="629">
        <v>139.78</v>
      </c>
      <c r="O50" s="629">
        <f t="shared" si="1"/>
        <v>4892.3</v>
      </c>
    </row>
    <row r="51" spans="1:15" ht="102" x14ac:dyDescent="0.25">
      <c r="A51" s="383">
        <v>45</v>
      </c>
      <c r="B51" s="384">
        <v>17004149</v>
      </c>
      <c r="C51" s="257" t="s">
        <v>1770</v>
      </c>
      <c r="D51" s="385" t="s">
        <v>20</v>
      </c>
      <c r="E51" s="632"/>
      <c r="F51" s="632"/>
      <c r="G51" s="391"/>
      <c r="H51" s="632">
        <v>50</v>
      </c>
      <c r="I51" s="632">
        <v>100</v>
      </c>
      <c r="J51" s="632">
        <v>50</v>
      </c>
      <c r="K51" s="59">
        <v>5</v>
      </c>
      <c r="L51" s="59">
        <v>10</v>
      </c>
      <c r="M51" s="477">
        <f t="shared" si="0"/>
        <v>205</v>
      </c>
      <c r="N51" s="629">
        <v>198.05</v>
      </c>
      <c r="O51" s="629">
        <f t="shared" si="1"/>
        <v>40600.25</v>
      </c>
    </row>
    <row r="52" spans="1:15" ht="51" x14ac:dyDescent="0.25">
      <c r="A52" s="383">
        <v>46</v>
      </c>
      <c r="B52" s="384">
        <v>17004156</v>
      </c>
      <c r="C52" s="257" t="s">
        <v>3022</v>
      </c>
      <c r="D52" s="385" t="s">
        <v>20</v>
      </c>
      <c r="E52" s="631"/>
      <c r="F52" s="631"/>
      <c r="G52" s="389"/>
      <c r="H52" s="631">
        <v>50</v>
      </c>
      <c r="I52" s="631">
        <v>100</v>
      </c>
      <c r="J52" s="631">
        <v>10</v>
      </c>
      <c r="K52" s="59">
        <v>5</v>
      </c>
      <c r="L52" s="59">
        <v>10</v>
      </c>
      <c r="M52" s="477">
        <f t="shared" si="0"/>
        <v>165</v>
      </c>
      <c r="N52" s="629">
        <v>203.33</v>
      </c>
      <c r="O52" s="629">
        <f t="shared" si="1"/>
        <v>33549.450000000004</v>
      </c>
    </row>
    <row r="53" spans="1:15" ht="51" x14ac:dyDescent="0.25">
      <c r="A53" s="383">
        <v>47</v>
      </c>
      <c r="B53" s="384">
        <v>17004145</v>
      </c>
      <c r="C53" s="257" t="s">
        <v>3023</v>
      </c>
      <c r="D53" s="385" t="s">
        <v>20</v>
      </c>
      <c r="E53" s="631"/>
      <c r="F53" s="631"/>
      <c r="G53" s="389"/>
      <c r="H53" s="631">
        <v>50</v>
      </c>
      <c r="I53" s="631">
        <v>100</v>
      </c>
      <c r="J53" s="631">
        <v>50</v>
      </c>
      <c r="K53" s="59">
        <v>5</v>
      </c>
      <c r="L53" s="59">
        <v>10</v>
      </c>
      <c r="M53" s="477">
        <f t="shared" si="0"/>
        <v>205</v>
      </c>
      <c r="N53" s="629">
        <v>312.62</v>
      </c>
      <c r="O53" s="629">
        <f t="shared" si="1"/>
        <v>64087.1</v>
      </c>
    </row>
    <row r="54" spans="1:15" ht="51" x14ac:dyDescent="0.25">
      <c r="A54" s="383">
        <v>48</v>
      </c>
      <c r="B54" s="384">
        <v>17004146</v>
      </c>
      <c r="C54" s="257" t="s">
        <v>3024</v>
      </c>
      <c r="D54" s="385" t="s">
        <v>20</v>
      </c>
      <c r="E54" s="631"/>
      <c r="F54" s="631"/>
      <c r="G54" s="389"/>
      <c r="H54" s="631">
        <v>50</v>
      </c>
      <c r="I54" s="631">
        <v>100</v>
      </c>
      <c r="J54" s="631">
        <v>60</v>
      </c>
      <c r="K54" s="59">
        <v>5</v>
      </c>
      <c r="L54" s="59">
        <v>5</v>
      </c>
      <c r="M54" s="477">
        <f t="shared" si="0"/>
        <v>215</v>
      </c>
      <c r="N54" s="629">
        <v>298.2</v>
      </c>
      <c r="O54" s="629">
        <f t="shared" si="1"/>
        <v>64113</v>
      </c>
    </row>
    <row r="55" spans="1:15" ht="51" x14ac:dyDescent="0.25">
      <c r="A55" s="383">
        <v>49</v>
      </c>
      <c r="B55" s="384">
        <v>17004147</v>
      </c>
      <c r="C55" s="257" t="s">
        <v>3025</v>
      </c>
      <c r="D55" s="385" t="s">
        <v>20</v>
      </c>
      <c r="E55" s="631"/>
      <c r="F55" s="631"/>
      <c r="G55" s="389"/>
      <c r="H55" s="631">
        <v>50</v>
      </c>
      <c r="I55" s="631">
        <v>100</v>
      </c>
      <c r="J55" s="631">
        <v>50</v>
      </c>
      <c r="K55" s="59">
        <v>5</v>
      </c>
      <c r="L55" s="59">
        <v>3</v>
      </c>
      <c r="M55" s="477">
        <f t="shared" si="0"/>
        <v>205</v>
      </c>
      <c r="N55" s="629">
        <v>315</v>
      </c>
      <c r="O55" s="629">
        <f t="shared" si="1"/>
        <v>64575</v>
      </c>
    </row>
    <row r="56" spans="1:15" x14ac:dyDescent="0.25">
      <c r="A56" s="383">
        <v>50</v>
      </c>
      <c r="B56" s="384">
        <v>9001069</v>
      </c>
      <c r="C56" s="257" t="s">
        <v>1664</v>
      </c>
      <c r="D56" s="385" t="s">
        <v>20</v>
      </c>
      <c r="E56" s="631">
        <v>5</v>
      </c>
      <c r="F56" s="631">
        <v>5</v>
      </c>
      <c r="G56" s="389">
        <v>10</v>
      </c>
      <c r="H56" s="631">
        <v>10</v>
      </c>
      <c r="I56" s="631">
        <v>5</v>
      </c>
      <c r="J56" s="631">
        <v>6</v>
      </c>
      <c r="K56" s="59">
        <v>50</v>
      </c>
      <c r="L56" s="59">
        <v>200</v>
      </c>
      <c r="M56" s="477">
        <f t="shared" si="0"/>
        <v>86</v>
      </c>
      <c r="N56" s="629">
        <v>4.58</v>
      </c>
      <c r="O56" s="629">
        <f t="shared" si="1"/>
        <v>393.88</v>
      </c>
    </row>
    <row r="57" spans="1:15" x14ac:dyDescent="0.25">
      <c r="A57" s="383">
        <v>51</v>
      </c>
      <c r="B57" s="384">
        <v>194001758</v>
      </c>
      <c r="C57" s="257" t="s">
        <v>1665</v>
      </c>
      <c r="D57" s="385" t="s">
        <v>20</v>
      </c>
      <c r="E57" s="631">
        <v>5</v>
      </c>
      <c r="F57" s="631">
        <v>5</v>
      </c>
      <c r="G57" s="389">
        <v>10</v>
      </c>
      <c r="H57" s="631">
        <v>10</v>
      </c>
      <c r="I57" s="631">
        <v>5</v>
      </c>
      <c r="J57" s="631">
        <v>6</v>
      </c>
      <c r="K57" s="59">
        <v>10</v>
      </c>
      <c r="L57" s="59">
        <v>10</v>
      </c>
      <c r="M57" s="477">
        <f t="shared" si="0"/>
        <v>46</v>
      </c>
      <c r="N57" s="629">
        <v>8.85</v>
      </c>
      <c r="O57" s="629">
        <f t="shared" si="1"/>
        <v>407.09999999999997</v>
      </c>
    </row>
    <row r="58" spans="1:15" x14ac:dyDescent="0.25">
      <c r="A58" s="383">
        <v>52</v>
      </c>
      <c r="B58" s="384">
        <v>194001759</v>
      </c>
      <c r="C58" s="257" t="s">
        <v>1750</v>
      </c>
      <c r="D58" s="385" t="s">
        <v>20</v>
      </c>
      <c r="E58" s="631">
        <v>5</v>
      </c>
      <c r="F58" s="631">
        <v>5</v>
      </c>
      <c r="G58" s="389">
        <v>10</v>
      </c>
      <c r="H58" s="631">
        <v>10</v>
      </c>
      <c r="I58" s="631">
        <v>5</v>
      </c>
      <c r="J58" s="631">
        <v>6</v>
      </c>
      <c r="K58" s="59">
        <v>10</v>
      </c>
      <c r="L58" s="59">
        <v>10</v>
      </c>
      <c r="M58" s="477">
        <f t="shared" si="0"/>
        <v>46</v>
      </c>
      <c r="N58" s="629">
        <v>6.72</v>
      </c>
      <c r="O58" s="629">
        <f t="shared" si="1"/>
        <v>309.12</v>
      </c>
    </row>
    <row r="59" spans="1:15" x14ac:dyDescent="0.25">
      <c r="A59" s="383">
        <v>53</v>
      </c>
      <c r="B59" s="384">
        <v>17001164</v>
      </c>
      <c r="C59" s="257" t="s">
        <v>1666</v>
      </c>
      <c r="D59" s="385" t="s">
        <v>20</v>
      </c>
      <c r="E59" s="631">
        <v>5</v>
      </c>
      <c r="F59" s="631">
        <v>5</v>
      </c>
      <c r="G59" s="389">
        <v>5</v>
      </c>
      <c r="H59" s="631">
        <v>10</v>
      </c>
      <c r="I59" s="631">
        <v>5</v>
      </c>
      <c r="J59" s="631">
        <v>6</v>
      </c>
      <c r="K59" s="59">
        <v>20</v>
      </c>
      <c r="L59" s="59">
        <v>100</v>
      </c>
      <c r="M59" s="477">
        <f t="shared" si="0"/>
        <v>51</v>
      </c>
      <c r="N59" s="629">
        <v>75</v>
      </c>
      <c r="O59" s="629">
        <f t="shared" si="1"/>
        <v>3825</v>
      </c>
    </row>
    <row r="60" spans="1:15" ht="25.5" x14ac:dyDescent="0.25">
      <c r="A60" s="383">
        <v>54</v>
      </c>
      <c r="B60" s="384">
        <v>17002844</v>
      </c>
      <c r="C60" s="257" t="s">
        <v>1667</v>
      </c>
      <c r="D60" s="385" t="s">
        <v>20</v>
      </c>
      <c r="E60" s="631">
        <v>5</v>
      </c>
      <c r="F60" s="631">
        <v>5</v>
      </c>
      <c r="G60" s="389"/>
      <c r="H60" s="631">
        <v>10</v>
      </c>
      <c r="I60" s="631">
        <v>20</v>
      </c>
      <c r="J60" s="631">
        <v>4</v>
      </c>
      <c r="K60" s="59">
        <v>15</v>
      </c>
      <c r="L60" s="453"/>
      <c r="M60" s="477">
        <f t="shared" si="0"/>
        <v>54</v>
      </c>
      <c r="N60" s="629">
        <v>75.09</v>
      </c>
      <c r="O60" s="629">
        <f t="shared" si="1"/>
        <v>4054.86</v>
      </c>
    </row>
    <row r="61" spans="1:15" x14ac:dyDescent="0.25">
      <c r="A61" s="383">
        <v>55</v>
      </c>
      <c r="B61" s="384">
        <v>102001129</v>
      </c>
      <c r="C61" s="257" t="s">
        <v>1668</v>
      </c>
      <c r="D61" s="385" t="s">
        <v>20</v>
      </c>
      <c r="E61" s="631">
        <v>70</v>
      </c>
      <c r="F61" s="631">
        <v>70</v>
      </c>
      <c r="G61" s="389">
        <v>30</v>
      </c>
      <c r="H61" s="631">
        <v>700</v>
      </c>
      <c r="I61" s="631">
        <v>1000</v>
      </c>
      <c r="J61" s="631">
        <v>700</v>
      </c>
      <c r="K61" s="59">
        <v>300</v>
      </c>
      <c r="L61" s="453"/>
      <c r="M61" s="477">
        <f t="shared" si="0"/>
        <v>2800</v>
      </c>
      <c r="N61" s="629">
        <v>45.53</v>
      </c>
      <c r="O61" s="629">
        <f t="shared" si="1"/>
        <v>127484</v>
      </c>
    </row>
    <row r="62" spans="1:15" x14ac:dyDescent="0.25">
      <c r="A62" s="383">
        <v>56</v>
      </c>
      <c r="B62" s="384">
        <v>352001033</v>
      </c>
      <c r="C62" s="257" t="s">
        <v>1669</v>
      </c>
      <c r="D62" s="385" t="s">
        <v>20</v>
      </c>
      <c r="E62" s="631">
        <v>5</v>
      </c>
      <c r="F62" s="631">
        <v>5</v>
      </c>
      <c r="G62" s="389"/>
      <c r="H62" s="631">
        <v>20</v>
      </c>
      <c r="I62" s="631">
        <v>10</v>
      </c>
      <c r="J62" s="631">
        <v>4</v>
      </c>
      <c r="K62" s="453">
        <v>5</v>
      </c>
      <c r="L62" s="453"/>
      <c r="M62" s="477">
        <f t="shared" si="0"/>
        <v>44</v>
      </c>
      <c r="N62" s="629">
        <v>19.510000000000002</v>
      </c>
      <c r="O62" s="629">
        <f t="shared" si="1"/>
        <v>858.44</v>
      </c>
    </row>
    <row r="63" spans="1:15" ht="51" x14ac:dyDescent="0.25">
      <c r="A63" s="383">
        <v>57</v>
      </c>
      <c r="B63" s="384">
        <v>221001211</v>
      </c>
      <c r="C63" s="257" t="s">
        <v>3026</v>
      </c>
      <c r="D63" s="385" t="s">
        <v>20</v>
      </c>
      <c r="E63" s="631">
        <v>3</v>
      </c>
      <c r="F63" s="631">
        <v>3</v>
      </c>
      <c r="G63" s="389"/>
      <c r="H63" s="631">
        <v>20</v>
      </c>
      <c r="I63" s="631">
        <v>8</v>
      </c>
      <c r="J63" s="631">
        <v>4</v>
      </c>
      <c r="K63" s="453">
        <v>5</v>
      </c>
      <c r="L63" s="453"/>
      <c r="M63" s="477">
        <f t="shared" si="0"/>
        <v>40</v>
      </c>
      <c r="N63" s="629">
        <v>10.86</v>
      </c>
      <c r="O63" s="629">
        <f t="shared" si="1"/>
        <v>434.4</v>
      </c>
    </row>
    <row r="64" spans="1:15" ht="25.5" x14ac:dyDescent="0.25">
      <c r="A64" s="383">
        <v>58</v>
      </c>
      <c r="B64" s="384">
        <v>103001497</v>
      </c>
      <c r="C64" s="257" t="s">
        <v>1670</v>
      </c>
      <c r="D64" s="385" t="s">
        <v>20</v>
      </c>
      <c r="E64" s="631"/>
      <c r="F64" s="631"/>
      <c r="G64" s="389"/>
      <c r="H64" s="631">
        <v>20</v>
      </c>
      <c r="I64" s="631">
        <v>60</v>
      </c>
      <c r="J64" s="631">
        <v>50</v>
      </c>
      <c r="K64" s="453">
        <v>10</v>
      </c>
      <c r="L64" s="453"/>
      <c r="M64" s="477">
        <f t="shared" si="0"/>
        <v>140</v>
      </c>
      <c r="N64" s="629">
        <v>19.97</v>
      </c>
      <c r="O64" s="629">
        <f t="shared" si="1"/>
        <v>2795.7999999999997</v>
      </c>
    </row>
    <row r="65" spans="1:15" ht="76.5" x14ac:dyDescent="0.25">
      <c r="A65" s="383">
        <v>59</v>
      </c>
      <c r="B65" s="384">
        <v>17004185</v>
      </c>
      <c r="C65" s="257" t="s">
        <v>3027</v>
      </c>
      <c r="D65" s="385" t="s">
        <v>20</v>
      </c>
      <c r="E65" s="631"/>
      <c r="F65" s="631"/>
      <c r="G65" s="389"/>
      <c r="H65" s="631">
        <v>300</v>
      </c>
      <c r="I65" s="631">
        <v>300</v>
      </c>
      <c r="J65" s="631">
        <v>200</v>
      </c>
      <c r="K65" s="59">
        <v>50</v>
      </c>
      <c r="L65" s="59">
        <v>10</v>
      </c>
      <c r="M65" s="477">
        <f t="shared" si="0"/>
        <v>850</v>
      </c>
      <c r="N65" s="629">
        <v>5.89</v>
      </c>
      <c r="O65" s="629">
        <f t="shared" si="1"/>
        <v>5006.5</v>
      </c>
    </row>
    <row r="66" spans="1:15" x14ac:dyDescent="0.25">
      <c r="A66" s="383">
        <v>60</v>
      </c>
      <c r="B66" s="384">
        <v>17001710</v>
      </c>
      <c r="C66" s="257" t="s">
        <v>1671</v>
      </c>
      <c r="D66" s="385" t="s">
        <v>20</v>
      </c>
      <c r="E66" s="631"/>
      <c r="F66" s="631"/>
      <c r="G66" s="389"/>
      <c r="H66" s="631">
        <v>500</v>
      </c>
      <c r="I66" s="631">
        <v>300</v>
      </c>
      <c r="J66" s="631">
        <v>200</v>
      </c>
      <c r="K66" s="59">
        <v>50</v>
      </c>
      <c r="L66" s="59">
        <v>10</v>
      </c>
      <c r="M66" s="477">
        <f t="shared" si="0"/>
        <v>1050</v>
      </c>
      <c r="N66" s="629">
        <v>5.45</v>
      </c>
      <c r="O66" s="629">
        <f t="shared" si="1"/>
        <v>5722.5</v>
      </c>
    </row>
    <row r="67" spans="1:15" ht="25.5" x14ac:dyDescent="0.25">
      <c r="A67" s="383">
        <v>61</v>
      </c>
      <c r="B67" s="384">
        <v>17001752</v>
      </c>
      <c r="C67" s="257" t="s">
        <v>1753</v>
      </c>
      <c r="D67" s="385" t="s">
        <v>20</v>
      </c>
      <c r="E67" s="631">
        <v>50</v>
      </c>
      <c r="F67" s="631">
        <v>50</v>
      </c>
      <c r="G67" s="389"/>
      <c r="H67" s="631">
        <v>300</v>
      </c>
      <c r="I67" s="631">
        <v>250</v>
      </c>
      <c r="J67" s="631">
        <v>300</v>
      </c>
      <c r="K67" s="59">
        <v>50</v>
      </c>
      <c r="L67" s="453"/>
      <c r="M67" s="477">
        <f t="shared" ref="M67:M123" si="2">E67+G67+H67+I67+J67+K67</f>
        <v>950</v>
      </c>
      <c r="N67" s="629">
        <v>57.22</v>
      </c>
      <c r="O67" s="629">
        <f t="shared" si="1"/>
        <v>54359</v>
      </c>
    </row>
    <row r="68" spans="1:15" x14ac:dyDescent="0.25">
      <c r="A68" s="383">
        <v>62</v>
      </c>
      <c r="B68" s="384">
        <v>221001094</v>
      </c>
      <c r="C68" s="257" t="s">
        <v>1672</v>
      </c>
      <c r="D68" s="385" t="s">
        <v>20</v>
      </c>
      <c r="E68" s="631">
        <v>5</v>
      </c>
      <c r="F68" s="631">
        <v>5</v>
      </c>
      <c r="G68" s="389"/>
      <c r="H68" s="631">
        <v>50</v>
      </c>
      <c r="I68" s="631">
        <v>10</v>
      </c>
      <c r="J68" s="631">
        <v>18</v>
      </c>
      <c r="K68" s="59">
        <v>5</v>
      </c>
      <c r="L68" s="453"/>
      <c r="M68" s="477">
        <f t="shared" si="2"/>
        <v>88</v>
      </c>
      <c r="N68" s="629">
        <v>14.63</v>
      </c>
      <c r="O68" s="629">
        <f t="shared" ref="O68:O124" si="3">N68*M68</f>
        <v>1287.44</v>
      </c>
    </row>
    <row r="69" spans="1:15" ht="43.5" customHeight="1" x14ac:dyDescent="0.25">
      <c r="A69" s="383">
        <v>63</v>
      </c>
      <c r="B69" s="384">
        <v>51001889</v>
      </c>
      <c r="C69" s="257" t="s">
        <v>1673</v>
      </c>
      <c r="D69" s="385" t="s">
        <v>20</v>
      </c>
      <c r="E69" s="631">
        <v>5</v>
      </c>
      <c r="F69" s="631">
        <v>5</v>
      </c>
      <c r="G69" s="389">
        <v>20</v>
      </c>
      <c r="H69" s="631">
        <v>50</v>
      </c>
      <c r="I69" s="631">
        <v>5</v>
      </c>
      <c r="J69" s="631">
        <v>30</v>
      </c>
      <c r="K69" s="59">
        <v>5</v>
      </c>
      <c r="L69" s="453"/>
      <c r="M69" s="477">
        <f t="shared" si="2"/>
        <v>115</v>
      </c>
      <c r="N69" s="629">
        <v>10.54</v>
      </c>
      <c r="O69" s="629">
        <f t="shared" si="3"/>
        <v>1212.0999999999999</v>
      </c>
    </row>
    <row r="70" spans="1:15" ht="25.5" x14ac:dyDescent="0.25">
      <c r="A70" s="383">
        <v>64</v>
      </c>
      <c r="B70" s="384">
        <v>17004161</v>
      </c>
      <c r="C70" s="257" t="s">
        <v>1674</v>
      </c>
      <c r="D70" s="385" t="s">
        <v>20</v>
      </c>
      <c r="E70" s="631">
        <v>5</v>
      </c>
      <c r="F70" s="631">
        <v>5</v>
      </c>
      <c r="G70" s="389"/>
      <c r="H70" s="631">
        <v>40</v>
      </c>
      <c r="I70" s="631">
        <v>60</v>
      </c>
      <c r="J70" s="631">
        <v>80</v>
      </c>
      <c r="K70" s="59">
        <v>15</v>
      </c>
      <c r="L70" s="59">
        <v>5</v>
      </c>
      <c r="M70" s="477">
        <f t="shared" si="2"/>
        <v>200</v>
      </c>
      <c r="N70" s="629">
        <v>141.24</v>
      </c>
      <c r="O70" s="629">
        <f t="shared" si="3"/>
        <v>28248</v>
      </c>
    </row>
    <row r="71" spans="1:15" ht="76.5" x14ac:dyDescent="0.25">
      <c r="A71" s="383">
        <v>65</v>
      </c>
      <c r="B71" s="384">
        <v>17003205</v>
      </c>
      <c r="C71" s="257" t="s">
        <v>1658</v>
      </c>
      <c r="D71" s="385" t="s">
        <v>20</v>
      </c>
      <c r="E71" s="631">
        <v>5</v>
      </c>
      <c r="F71" s="631">
        <v>5</v>
      </c>
      <c r="G71" s="389"/>
      <c r="H71" s="631">
        <v>40</v>
      </c>
      <c r="I71" s="631">
        <v>40</v>
      </c>
      <c r="J71" s="631">
        <v>80</v>
      </c>
      <c r="K71" s="59">
        <v>10</v>
      </c>
      <c r="L71" s="59">
        <v>2</v>
      </c>
      <c r="M71" s="477">
        <f t="shared" si="2"/>
        <v>175</v>
      </c>
      <c r="N71" s="629">
        <v>113.46</v>
      </c>
      <c r="O71" s="629">
        <f t="shared" si="3"/>
        <v>19855.5</v>
      </c>
    </row>
    <row r="72" spans="1:15" ht="102" x14ac:dyDescent="0.25">
      <c r="A72" s="383">
        <v>66</v>
      </c>
      <c r="B72" s="384">
        <v>51002164</v>
      </c>
      <c r="C72" s="257" t="s">
        <v>1771</v>
      </c>
      <c r="D72" s="385" t="s">
        <v>20</v>
      </c>
      <c r="E72" s="631">
        <v>5</v>
      </c>
      <c r="F72" s="631">
        <v>5</v>
      </c>
      <c r="G72" s="389"/>
      <c r="H72" s="631">
        <v>40</v>
      </c>
      <c r="I72" s="631">
        <v>200</v>
      </c>
      <c r="J72" s="631">
        <v>80</v>
      </c>
      <c r="K72" s="59">
        <v>10</v>
      </c>
      <c r="L72" s="59">
        <v>2</v>
      </c>
      <c r="M72" s="477">
        <f t="shared" si="2"/>
        <v>335</v>
      </c>
      <c r="N72" s="629">
        <v>10.57</v>
      </c>
      <c r="O72" s="629">
        <f t="shared" si="3"/>
        <v>3540.9500000000003</v>
      </c>
    </row>
    <row r="73" spans="1:15" ht="25.5" x14ac:dyDescent="0.25">
      <c r="A73" s="383">
        <v>67</v>
      </c>
      <c r="B73" s="384">
        <v>17004150</v>
      </c>
      <c r="C73" s="257" t="s">
        <v>1659</v>
      </c>
      <c r="D73" s="385" t="s">
        <v>20</v>
      </c>
      <c r="E73" s="631">
        <v>5</v>
      </c>
      <c r="F73" s="631">
        <v>5</v>
      </c>
      <c r="G73" s="389"/>
      <c r="H73" s="631">
        <v>40</v>
      </c>
      <c r="I73" s="631">
        <v>100</v>
      </c>
      <c r="J73" s="631">
        <v>40</v>
      </c>
      <c r="K73" s="59">
        <v>10</v>
      </c>
      <c r="L73" s="453"/>
      <c r="M73" s="477">
        <f t="shared" si="2"/>
        <v>195</v>
      </c>
      <c r="N73" s="629">
        <v>18.399999999999999</v>
      </c>
      <c r="O73" s="629">
        <f t="shared" si="3"/>
        <v>3587.9999999999995</v>
      </c>
    </row>
    <row r="74" spans="1:15" ht="63.75" x14ac:dyDescent="0.25">
      <c r="A74" s="383">
        <v>68</v>
      </c>
      <c r="B74" s="384">
        <v>17004217</v>
      </c>
      <c r="C74" s="257" t="s">
        <v>3028</v>
      </c>
      <c r="D74" s="385" t="s">
        <v>20</v>
      </c>
      <c r="E74" s="631">
        <v>5</v>
      </c>
      <c r="F74" s="631">
        <v>5</v>
      </c>
      <c r="G74" s="389"/>
      <c r="H74" s="631">
        <v>40</v>
      </c>
      <c r="I74" s="631">
        <v>200</v>
      </c>
      <c r="J74" s="631">
        <v>150</v>
      </c>
      <c r="K74" s="59">
        <v>10</v>
      </c>
      <c r="L74" s="453"/>
      <c r="M74" s="477">
        <f t="shared" si="2"/>
        <v>405</v>
      </c>
      <c r="N74" s="629">
        <v>11.46</v>
      </c>
      <c r="O74" s="629">
        <f t="shared" si="3"/>
        <v>4641.3</v>
      </c>
    </row>
    <row r="75" spans="1:15" x14ac:dyDescent="0.25">
      <c r="A75" s="383">
        <v>69</v>
      </c>
      <c r="B75" s="384">
        <v>190001061</v>
      </c>
      <c r="C75" s="257" t="s">
        <v>1675</v>
      </c>
      <c r="D75" s="385" t="s">
        <v>20</v>
      </c>
      <c r="E75" s="631">
        <v>5</v>
      </c>
      <c r="F75" s="631">
        <v>5</v>
      </c>
      <c r="G75" s="389"/>
      <c r="H75" s="631">
        <v>20</v>
      </c>
      <c r="I75" s="631">
        <v>60</v>
      </c>
      <c r="J75" s="631">
        <v>150</v>
      </c>
      <c r="K75" s="59">
        <v>10</v>
      </c>
      <c r="L75" s="453"/>
      <c r="M75" s="477">
        <f t="shared" si="2"/>
        <v>245</v>
      </c>
      <c r="N75" s="629">
        <v>11.46</v>
      </c>
      <c r="O75" s="629">
        <f t="shared" si="3"/>
        <v>2807.7000000000003</v>
      </c>
    </row>
    <row r="76" spans="1:15" ht="25.5" x14ac:dyDescent="0.25">
      <c r="A76" s="383">
        <v>70</v>
      </c>
      <c r="B76" s="384">
        <v>17004159</v>
      </c>
      <c r="C76" s="257" t="s">
        <v>1676</v>
      </c>
      <c r="D76" s="385" t="s">
        <v>20</v>
      </c>
      <c r="E76" s="631">
        <v>5</v>
      </c>
      <c r="F76" s="631">
        <v>5</v>
      </c>
      <c r="G76" s="389"/>
      <c r="H76" s="631">
        <v>20</v>
      </c>
      <c r="I76" s="631">
        <v>40</v>
      </c>
      <c r="J76" s="631">
        <v>150</v>
      </c>
      <c r="K76" s="59">
        <v>10</v>
      </c>
      <c r="L76" s="453"/>
      <c r="M76" s="477">
        <f t="shared" si="2"/>
        <v>225</v>
      </c>
      <c r="N76" s="629">
        <v>23.81</v>
      </c>
      <c r="O76" s="629">
        <f t="shared" si="3"/>
        <v>5357.25</v>
      </c>
    </row>
    <row r="77" spans="1:15" x14ac:dyDescent="0.25">
      <c r="A77" s="383">
        <v>71</v>
      </c>
      <c r="B77" s="384">
        <v>37001023</v>
      </c>
      <c r="C77" s="257" t="s">
        <v>1677</v>
      </c>
      <c r="D77" s="385" t="s">
        <v>20</v>
      </c>
      <c r="E77" s="631">
        <v>5</v>
      </c>
      <c r="F77" s="631">
        <v>5</v>
      </c>
      <c r="G77" s="389">
        <v>10</v>
      </c>
      <c r="H77" s="631">
        <v>10</v>
      </c>
      <c r="I77" s="631">
        <v>20</v>
      </c>
      <c r="J77" s="631">
        <v>2</v>
      </c>
      <c r="K77" s="59">
        <v>20</v>
      </c>
      <c r="L77" s="453"/>
      <c r="M77" s="477">
        <f t="shared" si="2"/>
        <v>67</v>
      </c>
      <c r="N77" s="629">
        <v>47.38</v>
      </c>
      <c r="O77" s="629">
        <f t="shared" si="3"/>
        <v>3174.46</v>
      </c>
    </row>
    <row r="78" spans="1:15" ht="25.5" x14ac:dyDescent="0.25">
      <c r="A78" s="383">
        <v>72</v>
      </c>
      <c r="B78" s="384">
        <v>187001035</v>
      </c>
      <c r="C78" s="257" t="s">
        <v>1678</v>
      </c>
      <c r="D78" s="385" t="s">
        <v>20</v>
      </c>
      <c r="E78" s="631">
        <v>10</v>
      </c>
      <c r="F78" s="631">
        <v>10</v>
      </c>
      <c r="G78" s="389">
        <v>4</v>
      </c>
      <c r="H78" s="631">
        <v>20</v>
      </c>
      <c r="I78" s="631">
        <v>2</v>
      </c>
      <c r="J78" s="631">
        <v>10</v>
      </c>
      <c r="K78" s="59">
        <v>20</v>
      </c>
      <c r="L78" s="59">
        <v>10</v>
      </c>
      <c r="M78" s="477">
        <f t="shared" si="2"/>
        <v>66</v>
      </c>
      <c r="N78" s="629">
        <v>463.32</v>
      </c>
      <c r="O78" s="629">
        <f t="shared" si="3"/>
        <v>30579.119999999999</v>
      </c>
    </row>
    <row r="79" spans="1:15" ht="25.5" x14ac:dyDescent="0.25">
      <c r="A79" s="383">
        <v>73</v>
      </c>
      <c r="B79" s="384">
        <v>187001038</v>
      </c>
      <c r="C79" s="257" t="s">
        <v>1679</v>
      </c>
      <c r="D79" s="385" t="s">
        <v>21</v>
      </c>
      <c r="E79" s="631">
        <v>5</v>
      </c>
      <c r="F79" s="631">
        <v>5</v>
      </c>
      <c r="G79" s="389">
        <v>4</v>
      </c>
      <c r="H79" s="631">
        <v>10</v>
      </c>
      <c r="I79" s="631">
        <v>1</v>
      </c>
      <c r="J79" s="631">
        <v>0</v>
      </c>
      <c r="K79" s="59">
        <v>15</v>
      </c>
      <c r="L79" s="59">
        <v>20</v>
      </c>
      <c r="M79" s="477">
        <f t="shared" si="2"/>
        <v>35</v>
      </c>
      <c r="N79" s="629">
        <v>558.66</v>
      </c>
      <c r="O79" s="629">
        <f t="shared" si="3"/>
        <v>19553.099999999999</v>
      </c>
    </row>
    <row r="80" spans="1:15" ht="114.75" x14ac:dyDescent="0.25">
      <c r="A80" s="383">
        <v>74</v>
      </c>
      <c r="B80" s="384">
        <v>187001051</v>
      </c>
      <c r="C80" s="257" t="s">
        <v>1765</v>
      </c>
      <c r="D80" s="385" t="s">
        <v>20</v>
      </c>
      <c r="E80" s="631"/>
      <c r="F80" s="631"/>
      <c r="G80" s="389"/>
      <c r="H80" s="631">
        <v>10</v>
      </c>
      <c r="I80" s="631">
        <v>1</v>
      </c>
      <c r="J80" s="631">
        <v>10</v>
      </c>
      <c r="K80" s="59">
        <v>2</v>
      </c>
      <c r="L80" s="59">
        <v>20</v>
      </c>
      <c r="M80" s="477">
        <f t="shared" si="2"/>
        <v>23</v>
      </c>
      <c r="N80" s="629">
        <v>330.23</v>
      </c>
      <c r="O80" s="629">
        <f t="shared" si="3"/>
        <v>7595.2900000000009</v>
      </c>
    </row>
    <row r="81" spans="1:15" ht="63.75" x14ac:dyDescent="0.25">
      <c r="A81" s="383">
        <v>75</v>
      </c>
      <c r="B81" s="384">
        <v>17004144</v>
      </c>
      <c r="C81" s="257" t="s">
        <v>1766</v>
      </c>
      <c r="D81" s="385" t="s">
        <v>20</v>
      </c>
      <c r="E81" s="631">
        <v>5</v>
      </c>
      <c r="F81" s="631">
        <v>5</v>
      </c>
      <c r="G81" s="389"/>
      <c r="H81" s="631">
        <v>20</v>
      </c>
      <c r="I81" s="631">
        <v>3</v>
      </c>
      <c r="J81" s="631">
        <v>6</v>
      </c>
      <c r="K81" s="59">
        <v>15</v>
      </c>
      <c r="L81" s="59">
        <v>20</v>
      </c>
      <c r="M81" s="477">
        <f t="shared" si="2"/>
        <v>49</v>
      </c>
      <c r="N81" s="629">
        <v>45.2</v>
      </c>
      <c r="O81" s="629">
        <f t="shared" si="3"/>
        <v>2214.8000000000002</v>
      </c>
    </row>
    <row r="82" spans="1:15" ht="102" x14ac:dyDescent="0.25">
      <c r="A82" s="383">
        <v>76</v>
      </c>
      <c r="B82" s="384">
        <v>194001753</v>
      </c>
      <c r="C82" s="257" t="s">
        <v>1680</v>
      </c>
      <c r="D82" s="385" t="s">
        <v>20</v>
      </c>
      <c r="E82" s="631">
        <v>5</v>
      </c>
      <c r="F82" s="631">
        <v>5</v>
      </c>
      <c r="G82" s="389"/>
      <c r="H82" s="631">
        <v>50</v>
      </c>
      <c r="I82" s="631">
        <v>3</v>
      </c>
      <c r="J82" s="631">
        <v>10</v>
      </c>
      <c r="K82" s="59">
        <v>10</v>
      </c>
      <c r="L82" s="453"/>
      <c r="M82" s="477">
        <f t="shared" si="2"/>
        <v>78</v>
      </c>
      <c r="N82" s="629">
        <v>57.59</v>
      </c>
      <c r="O82" s="629">
        <f t="shared" si="3"/>
        <v>4492.0200000000004</v>
      </c>
    </row>
    <row r="83" spans="1:15" ht="25.5" x14ac:dyDescent="0.25">
      <c r="A83" s="383">
        <v>77</v>
      </c>
      <c r="B83" s="384">
        <v>190001134</v>
      </c>
      <c r="C83" s="257" t="s">
        <v>3029</v>
      </c>
      <c r="D83" s="385" t="s">
        <v>20</v>
      </c>
      <c r="E83" s="631">
        <v>50</v>
      </c>
      <c r="F83" s="631">
        <v>50</v>
      </c>
      <c r="G83" s="389"/>
      <c r="H83" s="631">
        <v>20</v>
      </c>
      <c r="I83" s="631">
        <v>200</v>
      </c>
      <c r="J83" s="631">
        <v>100</v>
      </c>
      <c r="K83" s="59">
        <v>100</v>
      </c>
      <c r="L83" s="59">
        <v>10</v>
      </c>
      <c r="M83" s="477">
        <f t="shared" si="2"/>
        <v>470</v>
      </c>
      <c r="N83" s="629">
        <v>11.58</v>
      </c>
      <c r="O83" s="629">
        <f t="shared" si="3"/>
        <v>5442.6</v>
      </c>
    </row>
    <row r="84" spans="1:15" ht="76.5" x14ac:dyDescent="0.25">
      <c r="A84" s="383">
        <v>78</v>
      </c>
      <c r="B84" s="384">
        <v>51001925</v>
      </c>
      <c r="C84" s="257" t="s">
        <v>1767</v>
      </c>
      <c r="D84" s="385" t="s">
        <v>20</v>
      </c>
      <c r="E84" s="631">
        <v>5</v>
      </c>
      <c r="F84" s="631">
        <v>5</v>
      </c>
      <c r="G84" s="389">
        <v>30</v>
      </c>
      <c r="H84" s="631">
        <v>70</v>
      </c>
      <c r="I84" s="631">
        <v>5</v>
      </c>
      <c r="J84" s="631">
        <v>50</v>
      </c>
      <c r="K84" s="59">
        <v>20</v>
      </c>
      <c r="L84" s="59">
        <v>10</v>
      </c>
      <c r="M84" s="477">
        <f t="shared" si="2"/>
        <v>180</v>
      </c>
      <c r="N84" s="629">
        <v>87.89</v>
      </c>
      <c r="O84" s="629">
        <f t="shared" si="3"/>
        <v>15820.2</v>
      </c>
    </row>
    <row r="85" spans="1:15" x14ac:dyDescent="0.25">
      <c r="A85" s="383">
        <v>79</v>
      </c>
      <c r="B85" s="384">
        <v>17001503</v>
      </c>
      <c r="C85" s="257" t="s">
        <v>1682</v>
      </c>
      <c r="D85" s="385" t="s">
        <v>20</v>
      </c>
      <c r="E85" s="631">
        <v>50</v>
      </c>
      <c r="F85" s="631">
        <v>50</v>
      </c>
      <c r="G85" s="389"/>
      <c r="H85" s="631">
        <v>50</v>
      </c>
      <c r="I85" s="631">
        <v>100</v>
      </c>
      <c r="J85" s="631">
        <v>100</v>
      </c>
      <c r="K85" s="59">
        <v>20</v>
      </c>
      <c r="L85" s="59">
        <v>10</v>
      </c>
      <c r="M85" s="477">
        <f t="shared" si="2"/>
        <v>320</v>
      </c>
      <c r="N85" s="629">
        <v>50.09</v>
      </c>
      <c r="O85" s="629">
        <f t="shared" si="3"/>
        <v>16028.800000000001</v>
      </c>
    </row>
    <row r="86" spans="1:15" x14ac:dyDescent="0.25">
      <c r="A86" s="383">
        <v>80</v>
      </c>
      <c r="B86" s="384">
        <v>221001460</v>
      </c>
      <c r="C86" s="388" t="s">
        <v>1681</v>
      </c>
      <c r="D86" s="385" t="s">
        <v>144</v>
      </c>
      <c r="E86" s="631"/>
      <c r="F86" s="631"/>
      <c r="G86" s="389"/>
      <c r="H86" s="631">
        <v>50</v>
      </c>
      <c r="I86" s="631">
        <v>100</v>
      </c>
      <c r="J86" s="631">
        <v>100</v>
      </c>
      <c r="K86" s="59">
        <v>20</v>
      </c>
      <c r="L86" s="59">
        <v>10</v>
      </c>
      <c r="M86" s="477">
        <f t="shared" si="2"/>
        <v>270</v>
      </c>
      <c r="N86" s="629">
        <v>16.809999999999999</v>
      </c>
      <c r="O86" s="629">
        <f t="shared" si="3"/>
        <v>4538.7</v>
      </c>
    </row>
    <row r="87" spans="1:15" x14ac:dyDescent="0.25">
      <c r="A87" s="383">
        <v>81</v>
      </c>
      <c r="B87" s="384">
        <v>194001755</v>
      </c>
      <c r="C87" s="257" t="s">
        <v>1683</v>
      </c>
      <c r="D87" s="385" t="s">
        <v>20</v>
      </c>
      <c r="E87" s="631">
        <v>50</v>
      </c>
      <c r="F87" s="631">
        <v>50</v>
      </c>
      <c r="G87" s="389"/>
      <c r="H87" s="631">
        <v>100</v>
      </c>
      <c r="I87" s="631">
        <v>100</v>
      </c>
      <c r="J87" s="631">
        <v>50</v>
      </c>
      <c r="K87" s="59">
        <v>20</v>
      </c>
      <c r="L87" s="59">
        <v>10</v>
      </c>
      <c r="M87" s="477">
        <f t="shared" si="2"/>
        <v>320</v>
      </c>
      <c r="N87" s="629">
        <v>157.75</v>
      </c>
      <c r="O87" s="629">
        <f t="shared" si="3"/>
        <v>50480</v>
      </c>
    </row>
    <row r="88" spans="1:15" x14ac:dyDescent="0.25">
      <c r="A88" s="383">
        <v>82</v>
      </c>
      <c r="B88" s="384">
        <v>17004215</v>
      </c>
      <c r="C88" s="257" t="s">
        <v>1757</v>
      </c>
      <c r="D88" s="385" t="s">
        <v>20</v>
      </c>
      <c r="E88" s="632"/>
      <c r="F88" s="632"/>
      <c r="G88" s="391"/>
      <c r="H88" s="632">
        <v>100</v>
      </c>
      <c r="I88" s="632">
        <v>100</v>
      </c>
      <c r="J88" s="632">
        <v>60</v>
      </c>
      <c r="K88" s="59">
        <v>20</v>
      </c>
      <c r="L88" s="453"/>
      <c r="M88" s="477">
        <f t="shared" si="2"/>
        <v>280</v>
      </c>
      <c r="N88" s="629">
        <v>164.53</v>
      </c>
      <c r="O88" s="629">
        <f t="shared" si="3"/>
        <v>46068.4</v>
      </c>
    </row>
    <row r="89" spans="1:15" x14ac:dyDescent="0.25">
      <c r="A89" s="383">
        <v>83</v>
      </c>
      <c r="B89" s="384">
        <v>191001756</v>
      </c>
      <c r="C89" s="258" t="s">
        <v>3030</v>
      </c>
      <c r="D89" s="385" t="s">
        <v>20</v>
      </c>
      <c r="E89" s="632">
        <v>50</v>
      </c>
      <c r="F89" s="632">
        <v>50</v>
      </c>
      <c r="G89" s="391"/>
      <c r="H89" s="632">
        <v>100</v>
      </c>
      <c r="I89" s="632">
        <v>100</v>
      </c>
      <c r="J89" s="632">
        <v>100</v>
      </c>
      <c r="K89" s="59">
        <v>20</v>
      </c>
      <c r="L89" s="59">
        <v>20</v>
      </c>
      <c r="M89" s="477">
        <f t="shared" si="2"/>
        <v>370</v>
      </c>
      <c r="N89" s="629">
        <v>31.56</v>
      </c>
      <c r="O89" s="629">
        <f t="shared" si="3"/>
        <v>11677.199999999999</v>
      </c>
    </row>
    <row r="90" spans="1:15" ht="25.5" x14ac:dyDescent="0.25">
      <c r="A90" s="383">
        <v>84</v>
      </c>
      <c r="B90" s="384">
        <v>17004148</v>
      </c>
      <c r="C90" s="257" t="s">
        <v>3031</v>
      </c>
      <c r="D90" s="385" t="s">
        <v>20</v>
      </c>
      <c r="E90" s="632"/>
      <c r="F90" s="632"/>
      <c r="G90" s="391"/>
      <c r="H90" s="632">
        <v>70</v>
      </c>
      <c r="I90" s="632">
        <v>100</v>
      </c>
      <c r="J90" s="632">
        <v>100</v>
      </c>
      <c r="K90" s="59">
        <v>20</v>
      </c>
      <c r="L90" s="59">
        <v>20</v>
      </c>
      <c r="M90" s="477">
        <f t="shared" si="2"/>
        <v>290</v>
      </c>
      <c r="N90" s="629">
        <v>36.06</v>
      </c>
      <c r="O90" s="629">
        <f t="shared" si="3"/>
        <v>10457.400000000001</v>
      </c>
    </row>
    <row r="91" spans="1:15" ht="63.75" x14ac:dyDescent="0.25">
      <c r="A91" s="383">
        <v>85</v>
      </c>
      <c r="B91" s="384">
        <v>194001752</v>
      </c>
      <c r="C91" s="257" t="s">
        <v>1768</v>
      </c>
      <c r="D91" s="385" t="s">
        <v>20</v>
      </c>
      <c r="E91" s="632"/>
      <c r="F91" s="632"/>
      <c r="G91" s="391"/>
      <c r="H91" s="632">
        <v>50</v>
      </c>
      <c r="I91" s="632">
        <v>3</v>
      </c>
      <c r="J91" s="632">
        <v>4</v>
      </c>
      <c r="K91" s="59">
        <v>20</v>
      </c>
      <c r="L91" s="59">
        <v>50</v>
      </c>
      <c r="M91" s="477">
        <f t="shared" si="2"/>
        <v>77</v>
      </c>
      <c r="N91" s="629">
        <v>18.66</v>
      </c>
      <c r="O91" s="629">
        <f t="shared" si="3"/>
        <v>1436.82</v>
      </c>
    </row>
    <row r="92" spans="1:15" x14ac:dyDescent="0.25">
      <c r="A92" s="383">
        <v>86</v>
      </c>
      <c r="B92" s="384">
        <v>102001220</v>
      </c>
      <c r="C92" s="257" t="s">
        <v>1685</v>
      </c>
      <c r="D92" s="385" t="s">
        <v>20</v>
      </c>
      <c r="E92" s="632">
        <v>5</v>
      </c>
      <c r="F92" s="632">
        <v>5</v>
      </c>
      <c r="G92" s="391">
        <v>5</v>
      </c>
      <c r="H92" s="632">
        <v>10</v>
      </c>
      <c r="I92" s="632">
        <v>5</v>
      </c>
      <c r="J92" s="632">
        <v>2</v>
      </c>
      <c r="K92" s="59">
        <v>20</v>
      </c>
      <c r="L92" s="453"/>
      <c r="M92" s="477">
        <f t="shared" si="2"/>
        <v>47</v>
      </c>
      <c r="N92" s="629">
        <v>32.700000000000003</v>
      </c>
      <c r="O92" s="629">
        <f t="shared" si="3"/>
        <v>1536.9</v>
      </c>
    </row>
    <row r="93" spans="1:15" x14ac:dyDescent="0.25">
      <c r="A93" s="383">
        <v>87</v>
      </c>
      <c r="B93" s="384">
        <v>102001221</v>
      </c>
      <c r="C93" s="257" t="s">
        <v>1686</v>
      </c>
      <c r="D93" s="385" t="s">
        <v>20</v>
      </c>
      <c r="E93" s="632">
        <v>5</v>
      </c>
      <c r="F93" s="632">
        <v>5</v>
      </c>
      <c r="G93" s="391">
        <v>5</v>
      </c>
      <c r="H93" s="632">
        <v>10</v>
      </c>
      <c r="I93" s="632">
        <v>5</v>
      </c>
      <c r="J93" s="632">
        <v>2</v>
      </c>
      <c r="K93" s="59">
        <v>20</v>
      </c>
      <c r="L93" s="59">
        <v>5</v>
      </c>
      <c r="M93" s="477">
        <f t="shared" si="2"/>
        <v>47</v>
      </c>
      <c r="N93" s="629">
        <v>19.690000000000001</v>
      </c>
      <c r="O93" s="629">
        <f t="shared" si="3"/>
        <v>925.43000000000006</v>
      </c>
    </row>
    <row r="94" spans="1:15" x14ac:dyDescent="0.25">
      <c r="A94" s="383">
        <v>88</v>
      </c>
      <c r="B94" s="384">
        <v>194001760</v>
      </c>
      <c r="C94" s="257" t="s">
        <v>1687</v>
      </c>
      <c r="D94" s="385" t="s">
        <v>20</v>
      </c>
      <c r="E94" s="632">
        <v>5</v>
      </c>
      <c r="F94" s="632">
        <v>5</v>
      </c>
      <c r="G94" s="391">
        <v>5</v>
      </c>
      <c r="H94" s="632">
        <v>10</v>
      </c>
      <c r="I94" s="632">
        <v>5</v>
      </c>
      <c r="J94" s="632">
        <v>2</v>
      </c>
      <c r="K94" s="59">
        <v>10</v>
      </c>
      <c r="L94" s="453"/>
      <c r="M94" s="477">
        <f t="shared" si="2"/>
        <v>37</v>
      </c>
      <c r="N94" s="629">
        <v>43.69</v>
      </c>
      <c r="O94" s="629">
        <f t="shared" si="3"/>
        <v>1616.53</v>
      </c>
    </row>
    <row r="95" spans="1:15" x14ac:dyDescent="0.25">
      <c r="A95" s="383">
        <v>89</v>
      </c>
      <c r="B95" s="384">
        <v>194001750</v>
      </c>
      <c r="C95" s="257" t="s">
        <v>1688</v>
      </c>
      <c r="D95" s="385" t="s">
        <v>20</v>
      </c>
      <c r="E95" s="632">
        <v>5</v>
      </c>
      <c r="F95" s="632">
        <v>5</v>
      </c>
      <c r="G95" s="391">
        <v>5</v>
      </c>
      <c r="H95" s="632">
        <v>10</v>
      </c>
      <c r="I95" s="632">
        <v>5</v>
      </c>
      <c r="J95" s="632">
        <v>2</v>
      </c>
      <c r="K95" s="59">
        <v>5</v>
      </c>
      <c r="L95" s="59">
        <v>2</v>
      </c>
      <c r="M95" s="477">
        <f t="shared" si="2"/>
        <v>32</v>
      </c>
      <c r="N95" s="629">
        <v>182.07</v>
      </c>
      <c r="O95" s="629">
        <f t="shared" si="3"/>
        <v>5826.24</v>
      </c>
    </row>
    <row r="96" spans="1:15" x14ac:dyDescent="0.25">
      <c r="A96" s="383">
        <v>90</v>
      </c>
      <c r="B96" s="384">
        <v>17004224</v>
      </c>
      <c r="C96" s="257" t="s">
        <v>1761</v>
      </c>
      <c r="D96" s="385" t="s">
        <v>20</v>
      </c>
      <c r="E96" s="631"/>
      <c r="F96" s="631"/>
      <c r="G96" s="389"/>
      <c r="H96" s="631">
        <v>50</v>
      </c>
      <c r="I96" s="631">
        <v>30</v>
      </c>
      <c r="J96" s="631">
        <v>4</v>
      </c>
      <c r="K96" s="59">
        <v>5</v>
      </c>
      <c r="L96" s="59">
        <v>5</v>
      </c>
      <c r="M96" s="477">
        <f t="shared" si="2"/>
        <v>89</v>
      </c>
      <c r="N96" s="629">
        <v>75.010000000000005</v>
      </c>
      <c r="O96" s="629">
        <f t="shared" si="3"/>
        <v>6675.89</v>
      </c>
    </row>
    <row r="97" spans="1:15" x14ac:dyDescent="0.25">
      <c r="A97" s="383">
        <v>91</v>
      </c>
      <c r="B97" s="384">
        <v>351001027</v>
      </c>
      <c r="C97" s="257" t="s">
        <v>1689</v>
      </c>
      <c r="D97" s="385" t="s">
        <v>20</v>
      </c>
      <c r="E97" s="631">
        <v>20</v>
      </c>
      <c r="F97" s="631">
        <v>20</v>
      </c>
      <c r="G97" s="389"/>
      <c r="H97" s="631">
        <v>10</v>
      </c>
      <c r="I97" s="631">
        <v>20</v>
      </c>
      <c r="J97" s="631">
        <v>10</v>
      </c>
      <c r="K97" s="59">
        <v>10</v>
      </c>
      <c r="L97" s="59">
        <v>5</v>
      </c>
      <c r="M97" s="477">
        <f t="shared" si="2"/>
        <v>70</v>
      </c>
      <c r="N97" s="629">
        <v>19.09</v>
      </c>
      <c r="O97" s="629">
        <f t="shared" si="3"/>
        <v>1336.3</v>
      </c>
    </row>
    <row r="98" spans="1:15" x14ac:dyDescent="0.25">
      <c r="A98" s="383">
        <v>92</v>
      </c>
      <c r="B98" s="384">
        <v>194001424</v>
      </c>
      <c r="C98" s="257" t="s">
        <v>1690</v>
      </c>
      <c r="D98" s="385" t="s">
        <v>20</v>
      </c>
      <c r="E98" s="631">
        <v>10</v>
      </c>
      <c r="F98" s="631">
        <v>10</v>
      </c>
      <c r="G98" s="389"/>
      <c r="H98" s="631">
        <v>50</v>
      </c>
      <c r="I98" s="631">
        <v>5</v>
      </c>
      <c r="J98" s="631">
        <v>10</v>
      </c>
      <c r="K98" s="59">
        <v>10</v>
      </c>
      <c r="L98" s="453"/>
      <c r="M98" s="477">
        <f t="shared" si="2"/>
        <v>85</v>
      </c>
      <c r="N98" s="629">
        <v>10.01</v>
      </c>
      <c r="O98" s="629">
        <f t="shared" si="3"/>
        <v>850.85</v>
      </c>
    </row>
    <row r="99" spans="1:15" ht="38.25" x14ac:dyDescent="0.25">
      <c r="A99" s="383">
        <v>93</v>
      </c>
      <c r="B99" s="384">
        <v>102001222</v>
      </c>
      <c r="C99" s="257" t="s">
        <v>3032</v>
      </c>
      <c r="D99" s="385" t="s">
        <v>20</v>
      </c>
      <c r="E99" s="631">
        <v>30</v>
      </c>
      <c r="F99" s="631">
        <v>30</v>
      </c>
      <c r="G99" s="389">
        <v>20</v>
      </c>
      <c r="H99" s="631">
        <v>50</v>
      </c>
      <c r="I99" s="631">
        <v>20</v>
      </c>
      <c r="J99" s="631">
        <v>10</v>
      </c>
      <c r="K99" s="59">
        <v>10</v>
      </c>
      <c r="L99" s="59">
        <v>5</v>
      </c>
      <c r="M99" s="477">
        <f t="shared" si="2"/>
        <v>140</v>
      </c>
      <c r="N99" s="629">
        <v>9.9</v>
      </c>
      <c r="O99" s="629">
        <f t="shared" si="3"/>
        <v>1386</v>
      </c>
    </row>
    <row r="100" spans="1:15" ht="51" x14ac:dyDescent="0.25">
      <c r="A100" s="383">
        <v>94</v>
      </c>
      <c r="B100" s="384">
        <v>102001029</v>
      </c>
      <c r="C100" s="257" t="s">
        <v>3033</v>
      </c>
      <c r="D100" s="385" t="s">
        <v>20</v>
      </c>
      <c r="E100" s="631">
        <v>50</v>
      </c>
      <c r="F100" s="631">
        <v>50</v>
      </c>
      <c r="G100" s="389">
        <v>30</v>
      </c>
      <c r="H100" s="631">
        <v>100</v>
      </c>
      <c r="I100" s="631">
        <v>10</v>
      </c>
      <c r="J100" s="631">
        <v>100</v>
      </c>
      <c r="K100" s="59">
        <v>10</v>
      </c>
      <c r="L100" s="59">
        <v>3</v>
      </c>
      <c r="M100" s="477">
        <f t="shared" si="2"/>
        <v>300</v>
      </c>
      <c r="N100" s="629">
        <v>15.47</v>
      </c>
      <c r="O100" s="629">
        <f t="shared" si="3"/>
        <v>4641</v>
      </c>
    </row>
    <row r="101" spans="1:15" x14ac:dyDescent="0.25">
      <c r="A101" s="383">
        <v>95</v>
      </c>
      <c r="B101" s="384">
        <v>352001020</v>
      </c>
      <c r="C101" s="257" t="s">
        <v>1692</v>
      </c>
      <c r="D101" s="385" t="s">
        <v>20</v>
      </c>
      <c r="E101" s="631">
        <v>20</v>
      </c>
      <c r="F101" s="631">
        <v>20</v>
      </c>
      <c r="G101" s="389">
        <v>10</v>
      </c>
      <c r="H101" s="631">
        <v>100</v>
      </c>
      <c r="I101" s="631">
        <v>2</v>
      </c>
      <c r="J101" s="631">
        <v>50</v>
      </c>
      <c r="K101" s="59">
        <v>5</v>
      </c>
      <c r="L101" s="59">
        <v>5</v>
      </c>
      <c r="M101" s="477">
        <f t="shared" si="2"/>
        <v>187</v>
      </c>
      <c r="N101" s="629">
        <v>72.97</v>
      </c>
      <c r="O101" s="629">
        <f t="shared" si="3"/>
        <v>13645.39</v>
      </c>
    </row>
    <row r="102" spans="1:15" ht="25.5" x14ac:dyDescent="0.25">
      <c r="A102" s="383">
        <v>96</v>
      </c>
      <c r="B102" s="384">
        <v>17001111</v>
      </c>
      <c r="C102" s="257" t="s">
        <v>1693</v>
      </c>
      <c r="D102" s="385" t="s">
        <v>20</v>
      </c>
      <c r="E102" s="631">
        <v>100</v>
      </c>
      <c r="F102" s="631">
        <v>100</v>
      </c>
      <c r="G102" s="389"/>
      <c r="H102" s="631">
        <v>10</v>
      </c>
      <c r="I102" s="631">
        <v>50</v>
      </c>
      <c r="J102" s="631">
        <v>50</v>
      </c>
      <c r="K102" s="59">
        <v>30</v>
      </c>
      <c r="L102" s="453"/>
      <c r="M102" s="477">
        <f t="shared" si="2"/>
        <v>240</v>
      </c>
      <c r="N102" s="629">
        <v>133.19</v>
      </c>
      <c r="O102" s="629">
        <f t="shared" si="3"/>
        <v>31965.599999999999</v>
      </c>
    </row>
    <row r="103" spans="1:15" ht="25.5" x14ac:dyDescent="0.25">
      <c r="A103" s="383">
        <v>97</v>
      </c>
      <c r="B103" s="384">
        <v>352001030</v>
      </c>
      <c r="C103" s="257" t="s">
        <v>1694</v>
      </c>
      <c r="D103" s="385" t="s">
        <v>20</v>
      </c>
      <c r="E103" s="631">
        <v>5</v>
      </c>
      <c r="F103" s="631">
        <v>5</v>
      </c>
      <c r="G103" s="389"/>
      <c r="H103" s="631">
        <v>10</v>
      </c>
      <c r="I103" s="631">
        <v>10</v>
      </c>
      <c r="J103" s="631">
        <v>5</v>
      </c>
      <c r="K103" s="59">
        <v>20</v>
      </c>
      <c r="L103" s="453"/>
      <c r="M103" s="477">
        <f t="shared" si="2"/>
        <v>50</v>
      </c>
      <c r="N103" s="629">
        <v>239.61</v>
      </c>
      <c r="O103" s="629">
        <f t="shared" si="3"/>
        <v>11980.5</v>
      </c>
    </row>
    <row r="104" spans="1:15" ht="25.5" x14ac:dyDescent="0.25">
      <c r="A104" s="383">
        <v>98</v>
      </c>
      <c r="B104" s="384">
        <v>352001028</v>
      </c>
      <c r="C104" s="257" t="s">
        <v>1695</v>
      </c>
      <c r="D104" s="385" t="s">
        <v>20</v>
      </c>
      <c r="E104" s="631">
        <v>5</v>
      </c>
      <c r="F104" s="631">
        <v>5</v>
      </c>
      <c r="G104" s="389"/>
      <c r="H104" s="631">
        <v>10</v>
      </c>
      <c r="I104" s="631">
        <v>10</v>
      </c>
      <c r="J104" s="631">
        <v>5</v>
      </c>
      <c r="K104" s="59">
        <v>20</v>
      </c>
      <c r="L104" s="453"/>
      <c r="M104" s="477">
        <f t="shared" si="2"/>
        <v>50</v>
      </c>
      <c r="N104" s="629">
        <v>28.65</v>
      </c>
      <c r="O104" s="629">
        <f t="shared" si="3"/>
        <v>1432.5</v>
      </c>
    </row>
    <row r="105" spans="1:15" ht="25.5" x14ac:dyDescent="0.25">
      <c r="A105" s="383">
        <v>99</v>
      </c>
      <c r="B105" s="384">
        <v>352001029</v>
      </c>
      <c r="C105" s="257" t="s">
        <v>1696</v>
      </c>
      <c r="D105" s="385" t="s">
        <v>20</v>
      </c>
      <c r="E105" s="631">
        <v>5</v>
      </c>
      <c r="F105" s="631">
        <v>5</v>
      </c>
      <c r="G105" s="389"/>
      <c r="H105" s="631">
        <v>10</v>
      </c>
      <c r="I105" s="631">
        <v>10</v>
      </c>
      <c r="J105" s="631">
        <v>5</v>
      </c>
      <c r="K105" s="59">
        <v>10</v>
      </c>
      <c r="L105" s="453"/>
      <c r="M105" s="477">
        <f t="shared" si="2"/>
        <v>40</v>
      </c>
      <c r="N105" s="629">
        <v>152.51</v>
      </c>
      <c r="O105" s="629">
        <f t="shared" si="3"/>
        <v>6100.4</v>
      </c>
    </row>
    <row r="106" spans="1:15" x14ac:dyDescent="0.25">
      <c r="A106" s="383">
        <v>100</v>
      </c>
      <c r="B106" s="384">
        <v>194001054</v>
      </c>
      <c r="C106" s="257" t="s">
        <v>1697</v>
      </c>
      <c r="D106" s="385" t="s">
        <v>20</v>
      </c>
      <c r="E106" s="632">
        <v>5</v>
      </c>
      <c r="F106" s="632">
        <v>5</v>
      </c>
      <c r="G106" s="391">
        <v>10</v>
      </c>
      <c r="H106" s="632">
        <v>10</v>
      </c>
      <c r="I106" s="632">
        <v>10</v>
      </c>
      <c r="J106" s="632">
        <v>4</v>
      </c>
      <c r="K106" s="59">
        <v>5</v>
      </c>
      <c r="L106" s="453"/>
      <c r="M106" s="477">
        <f t="shared" si="2"/>
        <v>44</v>
      </c>
      <c r="N106" s="629">
        <v>38.090000000000003</v>
      </c>
      <c r="O106" s="629">
        <f t="shared" si="3"/>
        <v>1675.96</v>
      </c>
    </row>
    <row r="107" spans="1:15" x14ac:dyDescent="0.25">
      <c r="A107" s="383">
        <v>101</v>
      </c>
      <c r="B107" s="384">
        <v>17004222</v>
      </c>
      <c r="C107" s="257" t="s">
        <v>1762</v>
      </c>
      <c r="D107" s="385" t="s">
        <v>20</v>
      </c>
      <c r="E107" s="631"/>
      <c r="F107" s="631"/>
      <c r="G107" s="389"/>
      <c r="H107" s="631">
        <v>10</v>
      </c>
      <c r="I107" s="631">
        <v>10</v>
      </c>
      <c r="J107" s="631">
        <v>4</v>
      </c>
      <c r="K107" s="59">
        <v>5</v>
      </c>
      <c r="L107" s="453"/>
      <c r="M107" s="477">
        <f t="shared" si="2"/>
        <v>29</v>
      </c>
      <c r="N107" s="629">
        <v>25.77</v>
      </c>
      <c r="O107" s="629">
        <f t="shared" si="3"/>
        <v>747.33</v>
      </c>
    </row>
    <row r="108" spans="1:15" ht="25.5" x14ac:dyDescent="0.25">
      <c r="A108" s="383">
        <v>102</v>
      </c>
      <c r="B108" s="384">
        <v>17004220</v>
      </c>
      <c r="C108" s="257" t="s">
        <v>1763</v>
      </c>
      <c r="D108" s="385" t="s">
        <v>20</v>
      </c>
      <c r="E108" s="632"/>
      <c r="F108" s="632"/>
      <c r="G108" s="391"/>
      <c r="H108" s="632">
        <v>10</v>
      </c>
      <c r="I108" s="632">
        <v>100</v>
      </c>
      <c r="J108" s="632">
        <v>100</v>
      </c>
      <c r="K108" s="59">
        <v>10</v>
      </c>
      <c r="L108" s="453"/>
      <c r="M108" s="477">
        <f t="shared" si="2"/>
        <v>220</v>
      </c>
      <c r="N108" s="629">
        <v>35.159999999999997</v>
      </c>
      <c r="O108" s="629">
        <f t="shared" si="3"/>
        <v>7735.1999999999989</v>
      </c>
    </row>
    <row r="109" spans="1:15" ht="25.5" x14ac:dyDescent="0.25">
      <c r="A109" s="383">
        <v>103</v>
      </c>
      <c r="B109" s="384">
        <v>17004219</v>
      </c>
      <c r="C109" s="257" t="s">
        <v>1764</v>
      </c>
      <c r="D109" s="385" t="s">
        <v>20</v>
      </c>
      <c r="E109" s="632"/>
      <c r="F109" s="632"/>
      <c r="G109" s="391"/>
      <c r="H109" s="632">
        <v>10</v>
      </c>
      <c r="I109" s="632">
        <v>100</v>
      </c>
      <c r="J109" s="632">
        <v>100</v>
      </c>
      <c r="K109" s="59">
        <v>10</v>
      </c>
      <c r="L109" s="453"/>
      <c r="M109" s="477">
        <f t="shared" si="2"/>
        <v>220</v>
      </c>
      <c r="N109" s="629">
        <v>35.15</v>
      </c>
      <c r="O109" s="629">
        <f t="shared" si="3"/>
        <v>7733</v>
      </c>
    </row>
    <row r="110" spans="1:15" ht="25.5" x14ac:dyDescent="0.25">
      <c r="A110" s="383">
        <v>104</v>
      </c>
      <c r="B110" s="384">
        <v>194001456</v>
      </c>
      <c r="C110" s="257" t="s">
        <v>1698</v>
      </c>
      <c r="D110" s="385" t="s">
        <v>20</v>
      </c>
      <c r="E110" s="631">
        <v>5</v>
      </c>
      <c r="F110" s="631">
        <v>5</v>
      </c>
      <c r="G110" s="389"/>
      <c r="H110" s="631">
        <v>10</v>
      </c>
      <c r="I110" s="631">
        <v>10</v>
      </c>
      <c r="J110" s="631">
        <v>5</v>
      </c>
      <c r="K110" s="59">
        <v>10</v>
      </c>
      <c r="L110" s="453"/>
      <c r="M110" s="477">
        <f t="shared" si="2"/>
        <v>40</v>
      </c>
      <c r="N110" s="629">
        <v>52.85</v>
      </c>
      <c r="O110" s="629">
        <f t="shared" si="3"/>
        <v>2114</v>
      </c>
    </row>
    <row r="111" spans="1:15" x14ac:dyDescent="0.25">
      <c r="A111" s="383">
        <v>105</v>
      </c>
      <c r="B111" s="384">
        <v>352001021</v>
      </c>
      <c r="C111" s="257" t="s">
        <v>1699</v>
      </c>
      <c r="D111" s="385" t="s">
        <v>20</v>
      </c>
      <c r="E111" s="631">
        <v>5</v>
      </c>
      <c r="F111" s="631">
        <v>5</v>
      </c>
      <c r="G111" s="389"/>
      <c r="H111" s="631">
        <v>10</v>
      </c>
      <c r="I111" s="631">
        <v>12</v>
      </c>
      <c r="J111" s="631">
        <v>4</v>
      </c>
      <c r="K111" s="59">
        <v>10</v>
      </c>
      <c r="L111" s="453"/>
      <c r="M111" s="477">
        <f t="shared" si="2"/>
        <v>41</v>
      </c>
      <c r="N111" s="629">
        <v>52.85</v>
      </c>
      <c r="O111" s="629">
        <f t="shared" si="3"/>
        <v>2166.85</v>
      </c>
    </row>
    <row r="112" spans="1:15" ht="25.5" x14ac:dyDescent="0.25">
      <c r="A112" s="383">
        <v>106</v>
      </c>
      <c r="B112" s="384">
        <v>221001286</v>
      </c>
      <c r="C112" s="257" t="s">
        <v>1700</v>
      </c>
      <c r="D112" s="385" t="s">
        <v>20</v>
      </c>
      <c r="E112" s="631">
        <v>5</v>
      </c>
      <c r="F112" s="631">
        <v>5</v>
      </c>
      <c r="G112" s="389"/>
      <c r="H112" s="631">
        <v>10</v>
      </c>
      <c r="I112" s="631">
        <v>12</v>
      </c>
      <c r="J112" s="631">
        <v>4</v>
      </c>
      <c r="K112" s="59">
        <v>10</v>
      </c>
      <c r="L112" s="453"/>
      <c r="M112" s="477">
        <f t="shared" si="2"/>
        <v>41</v>
      </c>
      <c r="N112" s="629">
        <v>67.77</v>
      </c>
      <c r="O112" s="629">
        <f t="shared" si="3"/>
        <v>2778.5699999999997</v>
      </c>
    </row>
    <row r="113" spans="1:15" ht="25.5" x14ac:dyDescent="0.25">
      <c r="A113" s="383">
        <v>107</v>
      </c>
      <c r="B113" s="384">
        <v>37001030</v>
      </c>
      <c r="C113" s="257" t="s">
        <v>1701</v>
      </c>
      <c r="D113" s="385" t="s">
        <v>20</v>
      </c>
      <c r="E113" s="631">
        <v>5</v>
      </c>
      <c r="F113" s="631">
        <v>5</v>
      </c>
      <c r="G113" s="389"/>
      <c r="H113" s="631">
        <v>10</v>
      </c>
      <c r="I113" s="631">
        <v>12</v>
      </c>
      <c r="J113" s="631">
        <v>4</v>
      </c>
      <c r="K113" s="59">
        <v>10</v>
      </c>
      <c r="L113" s="453"/>
      <c r="M113" s="477">
        <f t="shared" si="2"/>
        <v>41</v>
      </c>
      <c r="N113" s="629">
        <v>54.31</v>
      </c>
      <c r="O113" s="629">
        <f t="shared" si="3"/>
        <v>2226.71</v>
      </c>
    </row>
    <row r="114" spans="1:15" x14ac:dyDescent="0.25">
      <c r="A114" s="383">
        <v>108</v>
      </c>
      <c r="B114" s="384">
        <v>190001030</v>
      </c>
      <c r="C114" s="257" t="s">
        <v>1702</v>
      </c>
      <c r="D114" s="385" t="s">
        <v>20</v>
      </c>
      <c r="E114" s="631">
        <v>500</v>
      </c>
      <c r="F114" s="631">
        <v>500</v>
      </c>
      <c r="G114" s="389">
        <v>100</v>
      </c>
      <c r="H114" s="631">
        <v>500</v>
      </c>
      <c r="I114" s="631">
        <v>1000</v>
      </c>
      <c r="J114" s="631">
        <v>1000</v>
      </c>
      <c r="K114" s="59">
        <v>100</v>
      </c>
      <c r="L114" s="59">
        <v>50</v>
      </c>
      <c r="M114" s="477">
        <f t="shared" si="2"/>
        <v>3200</v>
      </c>
      <c r="N114" s="629">
        <v>1.1200000000000001</v>
      </c>
      <c r="O114" s="629">
        <f t="shared" si="3"/>
        <v>3584.0000000000005</v>
      </c>
    </row>
    <row r="115" spans="1:15" x14ac:dyDescent="0.25">
      <c r="A115" s="383">
        <v>109</v>
      </c>
      <c r="B115" s="384">
        <v>17004064</v>
      </c>
      <c r="C115" s="257" t="s">
        <v>1703</v>
      </c>
      <c r="D115" s="385" t="s">
        <v>20</v>
      </c>
      <c r="E115" s="631">
        <v>300</v>
      </c>
      <c r="F115" s="631">
        <v>300</v>
      </c>
      <c r="G115" s="389">
        <v>100</v>
      </c>
      <c r="H115" s="631">
        <v>500</v>
      </c>
      <c r="I115" s="631">
        <v>1000</v>
      </c>
      <c r="J115" s="631">
        <v>1000</v>
      </c>
      <c r="K115" s="59">
        <v>100</v>
      </c>
      <c r="L115" s="59">
        <v>50</v>
      </c>
      <c r="M115" s="477">
        <f t="shared" si="2"/>
        <v>3000</v>
      </c>
      <c r="N115" s="629">
        <v>1.07</v>
      </c>
      <c r="O115" s="629">
        <f t="shared" si="3"/>
        <v>3210</v>
      </c>
    </row>
    <row r="116" spans="1:15" x14ac:dyDescent="0.25">
      <c r="A116" s="383">
        <v>110</v>
      </c>
      <c r="B116" s="384">
        <v>17004063</v>
      </c>
      <c r="C116" s="257" t="s">
        <v>1704</v>
      </c>
      <c r="D116" s="385" t="s">
        <v>20</v>
      </c>
      <c r="E116" s="631">
        <v>500</v>
      </c>
      <c r="F116" s="631">
        <v>500</v>
      </c>
      <c r="G116" s="389">
        <v>100</v>
      </c>
      <c r="H116" s="631">
        <v>500</v>
      </c>
      <c r="I116" s="631">
        <v>1000</v>
      </c>
      <c r="J116" s="631">
        <v>1000</v>
      </c>
      <c r="K116" s="59">
        <v>100</v>
      </c>
      <c r="L116" s="59">
        <v>50</v>
      </c>
      <c r="M116" s="477">
        <f t="shared" si="2"/>
        <v>3200</v>
      </c>
      <c r="N116" s="629">
        <v>1.1200000000000001</v>
      </c>
      <c r="O116" s="629">
        <f t="shared" si="3"/>
        <v>3584.0000000000005</v>
      </c>
    </row>
    <row r="117" spans="1:15" x14ac:dyDescent="0.25">
      <c r="A117" s="383">
        <v>111</v>
      </c>
      <c r="B117" s="384">
        <v>102001040</v>
      </c>
      <c r="C117" s="257" t="s">
        <v>1751</v>
      </c>
      <c r="D117" s="385" t="s">
        <v>20</v>
      </c>
      <c r="E117" s="631">
        <v>300</v>
      </c>
      <c r="F117" s="631">
        <v>300</v>
      </c>
      <c r="G117" s="389">
        <v>100</v>
      </c>
      <c r="H117" s="631">
        <v>500</v>
      </c>
      <c r="I117" s="631">
        <v>1000</v>
      </c>
      <c r="J117" s="631">
        <v>1000</v>
      </c>
      <c r="K117" s="59">
        <v>100</v>
      </c>
      <c r="L117" s="59">
        <v>50</v>
      </c>
      <c r="M117" s="477">
        <f t="shared" si="2"/>
        <v>3000</v>
      </c>
      <c r="N117" s="629">
        <v>1.1200000000000001</v>
      </c>
      <c r="O117" s="629">
        <f t="shared" si="3"/>
        <v>3360.0000000000005</v>
      </c>
    </row>
    <row r="118" spans="1:15" x14ac:dyDescent="0.25">
      <c r="A118" s="383">
        <v>112</v>
      </c>
      <c r="B118" s="384">
        <v>190001031</v>
      </c>
      <c r="C118" s="257" t="s">
        <v>1705</v>
      </c>
      <c r="D118" s="385" t="s">
        <v>20</v>
      </c>
      <c r="E118" s="631">
        <v>300</v>
      </c>
      <c r="F118" s="631">
        <v>300</v>
      </c>
      <c r="G118" s="389">
        <v>100</v>
      </c>
      <c r="H118" s="631">
        <v>500</v>
      </c>
      <c r="I118" s="631">
        <v>1000</v>
      </c>
      <c r="J118" s="631">
        <v>1000</v>
      </c>
      <c r="K118" s="59">
        <v>100</v>
      </c>
      <c r="L118" s="453"/>
      <c r="M118" s="477">
        <f t="shared" si="2"/>
        <v>3000</v>
      </c>
      <c r="N118" s="629">
        <v>0.9</v>
      </c>
      <c r="O118" s="629">
        <f t="shared" si="3"/>
        <v>2700</v>
      </c>
    </row>
    <row r="119" spans="1:15" ht="25.5" x14ac:dyDescent="0.25">
      <c r="A119" s="383">
        <v>113</v>
      </c>
      <c r="B119" s="384">
        <v>17004065</v>
      </c>
      <c r="C119" s="257" t="s">
        <v>1706</v>
      </c>
      <c r="D119" s="385" t="s">
        <v>20</v>
      </c>
      <c r="E119" s="631">
        <v>300</v>
      </c>
      <c r="F119" s="631">
        <v>300</v>
      </c>
      <c r="G119" s="389">
        <v>100</v>
      </c>
      <c r="H119" s="631">
        <v>500</v>
      </c>
      <c r="I119" s="631">
        <v>1000</v>
      </c>
      <c r="J119" s="631">
        <v>1000</v>
      </c>
      <c r="K119" s="59">
        <v>100</v>
      </c>
      <c r="L119" s="453"/>
      <c r="M119" s="477">
        <f t="shared" si="2"/>
        <v>3000</v>
      </c>
      <c r="N119" s="629">
        <v>0.9</v>
      </c>
      <c r="O119" s="629">
        <f t="shared" si="3"/>
        <v>2700</v>
      </c>
    </row>
    <row r="120" spans="1:15" ht="38.25" x14ac:dyDescent="0.25">
      <c r="A120" s="383">
        <v>114</v>
      </c>
      <c r="B120" s="384">
        <v>51001749</v>
      </c>
      <c r="C120" s="257" t="s">
        <v>3034</v>
      </c>
      <c r="D120" s="385" t="s">
        <v>20</v>
      </c>
      <c r="E120" s="631">
        <v>300</v>
      </c>
      <c r="F120" s="631">
        <v>300</v>
      </c>
      <c r="G120" s="389"/>
      <c r="H120" s="631">
        <v>500</v>
      </c>
      <c r="I120" s="631">
        <v>100</v>
      </c>
      <c r="J120" s="631">
        <v>1000</v>
      </c>
      <c r="K120" s="59">
        <v>100</v>
      </c>
      <c r="L120" s="59">
        <v>3</v>
      </c>
      <c r="M120" s="477">
        <f t="shared" si="2"/>
        <v>2000</v>
      </c>
      <c r="N120" s="629">
        <v>1.07</v>
      </c>
      <c r="O120" s="629">
        <f t="shared" si="3"/>
        <v>2140</v>
      </c>
    </row>
    <row r="121" spans="1:15" ht="25.5" x14ac:dyDescent="0.25">
      <c r="A121" s="383">
        <v>115</v>
      </c>
      <c r="B121" s="384">
        <v>17003123</v>
      </c>
      <c r="C121" s="257" t="s">
        <v>1707</v>
      </c>
      <c r="D121" s="385" t="s">
        <v>20</v>
      </c>
      <c r="E121" s="631">
        <v>300</v>
      </c>
      <c r="F121" s="631">
        <v>300</v>
      </c>
      <c r="G121" s="389"/>
      <c r="H121" s="631">
        <v>500</v>
      </c>
      <c r="I121" s="631">
        <v>1000</v>
      </c>
      <c r="J121" s="631">
        <v>1000</v>
      </c>
      <c r="K121" s="59">
        <v>100</v>
      </c>
      <c r="L121" s="59">
        <v>3</v>
      </c>
      <c r="M121" s="477">
        <f t="shared" si="2"/>
        <v>2900</v>
      </c>
      <c r="N121" s="629">
        <v>2.52</v>
      </c>
      <c r="O121" s="629">
        <f t="shared" si="3"/>
        <v>7308</v>
      </c>
    </row>
    <row r="122" spans="1:15" ht="25.5" x14ac:dyDescent="0.25">
      <c r="A122" s="383">
        <v>116</v>
      </c>
      <c r="B122" s="384">
        <v>17004092</v>
      </c>
      <c r="C122" s="257" t="s">
        <v>1708</v>
      </c>
      <c r="D122" s="385" t="s">
        <v>20</v>
      </c>
      <c r="E122" s="631">
        <v>300</v>
      </c>
      <c r="F122" s="631">
        <v>300</v>
      </c>
      <c r="G122" s="389"/>
      <c r="H122" s="631">
        <v>500</v>
      </c>
      <c r="I122" s="631">
        <v>1000</v>
      </c>
      <c r="J122" s="631">
        <v>1000</v>
      </c>
      <c r="K122" s="59">
        <v>200</v>
      </c>
      <c r="L122" s="59">
        <v>200</v>
      </c>
      <c r="M122" s="477">
        <f t="shared" si="2"/>
        <v>3000</v>
      </c>
      <c r="N122" s="629">
        <v>0.85</v>
      </c>
      <c r="O122" s="629">
        <f t="shared" si="3"/>
        <v>2550</v>
      </c>
    </row>
    <row r="123" spans="1:15" x14ac:dyDescent="0.25">
      <c r="A123" s="383">
        <v>117</v>
      </c>
      <c r="B123" s="384">
        <v>352001034</v>
      </c>
      <c r="C123" s="257" t="s">
        <v>1711</v>
      </c>
      <c r="D123" s="385" t="s">
        <v>142</v>
      </c>
      <c r="E123" s="631">
        <v>50</v>
      </c>
      <c r="F123" s="631">
        <v>50</v>
      </c>
      <c r="G123" s="389"/>
      <c r="H123" s="632">
        <v>300</v>
      </c>
      <c r="I123" s="631">
        <v>100</v>
      </c>
      <c r="J123" s="631">
        <v>300</v>
      </c>
      <c r="K123" s="59">
        <v>50</v>
      </c>
      <c r="L123" s="59">
        <v>50</v>
      </c>
      <c r="M123" s="477">
        <f t="shared" si="2"/>
        <v>800</v>
      </c>
      <c r="N123" s="629">
        <v>192.96</v>
      </c>
      <c r="O123" s="629">
        <f t="shared" si="3"/>
        <v>154368</v>
      </c>
    </row>
    <row r="124" spans="1:15" x14ac:dyDescent="0.25">
      <c r="A124" s="383">
        <v>118</v>
      </c>
      <c r="B124" s="384">
        <v>352001036</v>
      </c>
      <c r="C124" s="257" t="s">
        <v>1710</v>
      </c>
      <c r="D124" s="385" t="s">
        <v>142</v>
      </c>
      <c r="E124" s="631">
        <v>50</v>
      </c>
      <c r="F124" s="631">
        <v>50</v>
      </c>
      <c r="G124" s="389">
        <v>50</v>
      </c>
      <c r="H124" s="632">
        <v>300</v>
      </c>
      <c r="I124" s="631">
        <v>100</v>
      </c>
      <c r="J124" s="631">
        <v>300</v>
      </c>
      <c r="K124" s="59">
        <v>50</v>
      </c>
      <c r="L124" s="59">
        <v>50</v>
      </c>
      <c r="M124" s="477">
        <f t="shared" ref="M124:M172" si="4">E124+G124+H124+I124+J124+K124</f>
        <v>850</v>
      </c>
      <c r="N124" s="629">
        <v>193.88</v>
      </c>
      <c r="O124" s="629">
        <f t="shared" si="3"/>
        <v>164798</v>
      </c>
    </row>
    <row r="125" spans="1:15" x14ac:dyDescent="0.25">
      <c r="A125" s="383">
        <v>119</v>
      </c>
      <c r="B125" s="384">
        <v>51001948</v>
      </c>
      <c r="C125" s="257" t="s">
        <v>1709</v>
      </c>
      <c r="D125" s="385" t="s">
        <v>142</v>
      </c>
      <c r="E125" s="631">
        <v>50</v>
      </c>
      <c r="F125" s="631">
        <v>50</v>
      </c>
      <c r="G125" s="389">
        <v>50</v>
      </c>
      <c r="H125" s="632">
        <v>300</v>
      </c>
      <c r="I125" s="631">
        <v>100</v>
      </c>
      <c r="J125" s="631">
        <v>300</v>
      </c>
      <c r="K125" s="59">
        <v>30</v>
      </c>
      <c r="L125" s="453"/>
      <c r="M125" s="477">
        <f t="shared" si="4"/>
        <v>830</v>
      </c>
      <c r="N125" s="629">
        <v>187.64</v>
      </c>
      <c r="O125" s="629">
        <f t="shared" ref="O125:O172" si="5">N125*M125</f>
        <v>155741.19999999998</v>
      </c>
    </row>
    <row r="126" spans="1:15" x14ac:dyDescent="0.25">
      <c r="A126" s="383">
        <v>120</v>
      </c>
      <c r="B126" s="384">
        <v>17001148</v>
      </c>
      <c r="C126" s="257" t="s">
        <v>1747</v>
      </c>
      <c r="D126" s="385" t="s">
        <v>1644</v>
      </c>
      <c r="E126" s="632">
        <v>50</v>
      </c>
      <c r="F126" s="632">
        <v>50</v>
      </c>
      <c r="G126" s="391">
        <v>50</v>
      </c>
      <c r="H126" s="632">
        <v>300</v>
      </c>
      <c r="I126" s="632">
        <v>100</v>
      </c>
      <c r="J126" s="632">
        <v>300</v>
      </c>
      <c r="K126" s="59">
        <v>30</v>
      </c>
      <c r="L126" s="453"/>
      <c r="M126" s="477">
        <f t="shared" si="4"/>
        <v>830</v>
      </c>
      <c r="N126" s="629">
        <v>74</v>
      </c>
      <c r="O126" s="629">
        <f t="shared" si="5"/>
        <v>61420</v>
      </c>
    </row>
    <row r="127" spans="1:15" ht="25.5" x14ac:dyDescent="0.25">
      <c r="A127" s="383">
        <v>121</v>
      </c>
      <c r="B127" s="384">
        <v>352001038</v>
      </c>
      <c r="C127" s="257" t="s">
        <v>1712</v>
      </c>
      <c r="D127" s="385" t="s">
        <v>20</v>
      </c>
      <c r="E127" s="631">
        <v>5</v>
      </c>
      <c r="F127" s="631">
        <v>5</v>
      </c>
      <c r="G127" s="389"/>
      <c r="H127" s="631">
        <v>80</v>
      </c>
      <c r="I127" s="631">
        <v>5</v>
      </c>
      <c r="J127" s="631">
        <v>4</v>
      </c>
      <c r="K127" s="453">
        <v>5</v>
      </c>
      <c r="L127" s="59">
        <v>5</v>
      </c>
      <c r="M127" s="477">
        <f t="shared" si="4"/>
        <v>99</v>
      </c>
      <c r="N127" s="629">
        <v>17.649999999999999</v>
      </c>
      <c r="O127" s="629">
        <f t="shared" si="5"/>
        <v>1747.35</v>
      </c>
    </row>
    <row r="128" spans="1:15" ht="25.5" x14ac:dyDescent="0.25">
      <c r="A128" s="383">
        <v>122</v>
      </c>
      <c r="B128" s="384">
        <v>352001039</v>
      </c>
      <c r="C128" s="257" t="s">
        <v>1713</v>
      </c>
      <c r="D128" s="385" t="s">
        <v>20</v>
      </c>
      <c r="E128" s="631">
        <v>5</v>
      </c>
      <c r="F128" s="631">
        <v>5</v>
      </c>
      <c r="G128" s="389"/>
      <c r="H128" s="631">
        <v>80</v>
      </c>
      <c r="I128" s="631">
        <v>5</v>
      </c>
      <c r="J128" s="631">
        <v>4</v>
      </c>
      <c r="K128" s="453">
        <v>5</v>
      </c>
      <c r="L128" s="453"/>
      <c r="M128" s="477">
        <f t="shared" si="4"/>
        <v>99</v>
      </c>
      <c r="N128" s="629">
        <v>27.61</v>
      </c>
      <c r="O128" s="629">
        <f t="shared" si="5"/>
        <v>2733.39</v>
      </c>
    </row>
    <row r="129" spans="1:15" ht="127.5" x14ac:dyDescent="0.25">
      <c r="A129" s="383">
        <v>123</v>
      </c>
      <c r="B129" s="384">
        <v>51002462</v>
      </c>
      <c r="C129" s="257" t="s">
        <v>3035</v>
      </c>
      <c r="D129" s="385" t="s">
        <v>20</v>
      </c>
      <c r="E129" s="632">
        <v>10</v>
      </c>
      <c r="F129" s="632">
        <v>10</v>
      </c>
      <c r="G129" s="391">
        <v>10</v>
      </c>
      <c r="H129" s="632">
        <v>50</v>
      </c>
      <c r="I129" s="632">
        <v>3</v>
      </c>
      <c r="J129" s="632">
        <v>50</v>
      </c>
      <c r="K129" s="453">
        <v>10</v>
      </c>
      <c r="L129" s="453"/>
      <c r="M129" s="477">
        <f t="shared" si="4"/>
        <v>133</v>
      </c>
      <c r="N129" s="629">
        <v>145.75</v>
      </c>
      <c r="O129" s="629">
        <f t="shared" si="5"/>
        <v>19384.75</v>
      </c>
    </row>
    <row r="130" spans="1:15" ht="25.5" x14ac:dyDescent="0.25">
      <c r="A130" s="383">
        <v>124</v>
      </c>
      <c r="B130" s="384">
        <v>51002459</v>
      </c>
      <c r="C130" s="257" t="s">
        <v>1714</v>
      </c>
      <c r="D130" s="385" t="s">
        <v>20</v>
      </c>
      <c r="E130" s="632">
        <v>5</v>
      </c>
      <c r="F130" s="632">
        <v>5</v>
      </c>
      <c r="G130" s="391"/>
      <c r="H130" s="632">
        <v>50</v>
      </c>
      <c r="I130" s="632">
        <v>5</v>
      </c>
      <c r="J130" s="632">
        <v>50</v>
      </c>
      <c r="K130" s="453">
        <v>10</v>
      </c>
      <c r="L130" s="453"/>
      <c r="M130" s="477">
        <f t="shared" si="4"/>
        <v>120</v>
      </c>
      <c r="N130" s="629">
        <v>191.69</v>
      </c>
      <c r="O130" s="629">
        <f t="shared" si="5"/>
        <v>23002.799999999999</v>
      </c>
    </row>
    <row r="131" spans="1:15" x14ac:dyDescent="0.25">
      <c r="A131" s="383">
        <v>125</v>
      </c>
      <c r="B131" s="384">
        <v>51002453</v>
      </c>
      <c r="C131" s="257" t="s">
        <v>1715</v>
      </c>
      <c r="D131" s="385" t="s">
        <v>20</v>
      </c>
      <c r="E131" s="631">
        <v>5</v>
      </c>
      <c r="F131" s="631">
        <v>5</v>
      </c>
      <c r="G131" s="389"/>
      <c r="H131" s="631">
        <v>50</v>
      </c>
      <c r="I131" s="631">
        <v>2</v>
      </c>
      <c r="J131" s="631">
        <v>50</v>
      </c>
      <c r="K131" s="59">
        <v>3</v>
      </c>
      <c r="L131" s="453"/>
      <c r="M131" s="477">
        <f t="shared" si="4"/>
        <v>110</v>
      </c>
      <c r="N131" s="629">
        <v>509.49</v>
      </c>
      <c r="O131" s="629">
        <f t="shared" si="5"/>
        <v>56043.9</v>
      </c>
    </row>
    <row r="132" spans="1:15" x14ac:dyDescent="0.25">
      <c r="A132" s="383">
        <v>126</v>
      </c>
      <c r="B132" s="384">
        <v>352001023</v>
      </c>
      <c r="C132" s="257" t="s">
        <v>1716</v>
      </c>
      <c r="D132" s="385" t="s">
        <v>20</v>
      </c>
      <c r="E132" s="631">
        <v>5</v>
      </c>
      <c r="F132" s="631">
        <v>5</v>
      </c>
      <c r="G132" s="389"/>
      <c r="H132" s="631">
        <v>50</v>
      </c>
      <c r="I132" s="631">
        <v>12</v>
      </c>
      <c r="J132" s="631">
        <v>5</v>
      </c>
      <c r="K132" s="59">
        <v>3</v>
      </c>
      <c r="L132" s="59">
        <v>5</v>
      </c>
      <c r="M132" s="477">
        <f t="shared" si="4"/>
        <v>75</v>
      </c>
      <c r="N132" s="629">
        <v>68.94</v>
      </c>
      <c r="O132" s="629">
        <f t="shared" si="5"/>
        <v>5170.5</v>
      </c>
    </row>
    <row r="133" spans="1:15" ht="25.5" x14ac:dyDescent="0.25">
      <c r="A133" s="383">
        <v>127</v>
      </c>
      <c r="B133" s="384">
        <v>37001037</v>
      </c>
      <c r="C133" s="257" t="s">
        <v>1717</v>
      </c>
      <c r="D133" s="385" t="s">
        <v>20</v>
      </c>
      <c r="E133" s="631">
        <v>5</v>
      </c>
      <c r="F133" s="631">
        <v>5</v>
      </c>
      <c r="G133" s="389"/>
      <c r="H133" s="631">
        <v>50</v>
      </c>
      <c r="I133" s="631">
        <v>12</v>
      </c>
      <c r="J133" s="631">
        <v>5</v>
      </c>
      <c r="K133" s="59">
        <v>5</v>
      </c>
      <c r="L133" s="453"/>
      <c r="M133" s="477">
        <f t="shared" si="4"/>
        <v>77</v>
      </c>
      <c r="N133" s="629">
        <v>122.73</v>
      </c>
      <c r="O133" s="629">
        <f t="shared" si="5"/>
        <v>9450.2100000000009</v>
      </c>
    </row>
    <row r="134" spans="1:15" x14ac:dyDescent="0.25">
      <c r="A134" s="383">
        <v>128</v>
      </c>
      <c r="B134" s="384">
        <v>17004045</v>
      </c>
      <c r="C134" s="257" t="s">
        <v>1718</v>
      </c>
      <c r="D134" s="385" t="s">
        <v>145</v>
      </c>
      <c r="E134" s="631">
        <v>100</v>
      </c>
      <c r="F134" s="631">
        <v>100</v>
      </c>
      <c r="G134" s="389"/>
      <c r="H134" s="631">
        <v>200</v>
      </c>
      <c r="I134" s="631">
        <v>60</v>
      </c>
      <c r="J134" s="631">
        <v>300</v>
      </c>
      <c r="K134" s="59">
        <v>20</v>
      </c>
      <c r="L134" s="453"/>
      <c r="M134" s="477">
        <f t="shared" si="4"/>
        <v>680</v>
      </c>
      <c r="N134" s="629">
        <v>133.68</v>
      </c>
      <c r="O134" s="629">
        <f t="shared" si="5"/>
        <v>90902.400000000009</v>
      </c>
    </row>
    <row r="135" spans="1:15" x14ac:dyDescent="0.25">
      <c r="A135" s="383">
        <v>129</v>
      </c>
      <c r="B135" s="384">
        <v>17004061</v>
      </c>
      <c r="C135" s="257" t="s">
        <v>1719</v>
      </c>
      <c r="D135" s="385" t="s">
        <v>145</v>
      </c>
      <c r="E135" s="631">
        <v>100</v>
      </c>
      <c r="F135" s="631">
        <v>100</v>
      </c>
      <c r="G135" s="389"/>
      <c r="H135" s="631">
        <v>200</v>
      </c>
      <c r="I135" s="631">
        <v>40</v>
      </c>
      <c r="J135" s="631">
        <v>300</v>
      </c>
      <c r="K135" s="59">
        <v>20</v>
      </c>
      <c r="L135" s="453"/>
      <c r="M135" s="477">
        <f t="shared" si="4"/>
        <v>660</v>
      </c>
      <c r="N135" s="629">
        <v>58.94</v>
      </c>
      <c r="O135" s="629">
        <f t="shared" si="5"/>
        <v>38900.400000000001</v>
      </c>
    </row>
    <row r="136" spans="1:15" x14ac:dyDescent="0.25">
      <c r="A136" s="383">
        <v>130</v>
      </c>
      <c r="B136" s="384">
        <v>17003666</v>
      </c>
      <c r="C136" s="257" t="s">
        <v>1720</v>
      </c>
      <c r="D136" s="385" t="s">
        <v>1644</v>
      </c>
      <c r="E136" s="631">
        <v>100</v>
      </c>
      <c r="F136" s="631">
        <v>100</v>
      </c>
      <c r="G136" s="389"/>
      <c r="H136" s="631">
        <v>300</v>
      </c>
      <c r="I136" s="631">
        <v>60</v>
      </c>
      <c r="J136" s="631">
        <v>300</v>
      </c>
      <c r="K136" s="59">
        <v>50</v>
      </c>
      <c r="L136" s="453"/>
      <c r="M136" s="477">
        <f t="shared" si="4"/>
        <v>810</v>
      </c>
      <c r="N136" s="629">
        <v>105.13</v>
      </c>
      <c r="O136" s="629">
        <f t="shared" si="5"/>
        <v>85155.3</v>
      </c>
    </row>
    <row r="137" spans="1:15" x14ac:dyDescent="0.25">
      <c r="A137" s="383">
        <v>131</v>
      </c>
      <c r="B137" s="384">
        <v>221001514</v>
      </c>
      <c r="C137" s="257" t="s">
        <v>1721</v>
      </c>
      <c r="D137" s="385" t="s">
        <v>20</v>
      </c>
      <c r="E137" s="631">
        <v>500</v>
      </c>
      <c r="F137" s="631">
        <v>500</v>
      </c>
      <c r="G137" s="389"/>
      <c r="H137" s="631">
        <v>300</v>
      </c>
      <c r="I137" s="631">
        <v>1000</v>
      </c>
      <c r="J137" s="631">
        <v>1000</v>
      </c>
      <c r="K137" s="59">
        <v>300</v>
      </c>
      <c r="L137" s="453"/>
      <c r="M137" s="477">
        <f t="shared" si="4"/>
        <v>3100</v>
      </c>
      <c r="N137" s="629">
        <v>0.38</v>
      </c>
      <c r="O137" s="629">
        <f t="shared" si="5"/>
        <v>1178</v>
      </c>
    </row>
    <row r="138" spans="1:15" x14ac:dyDescent="0.25">
      <c r="A138" s="383">
        <v>132</v>
      </c>
      <c r="B138" s="384">
        <v>221001228</v>
      </c>
      <c r="C138" s="257" t="s">
        <v>1722</v>
      </c>
      <c r="D138" s="385" t="s">
        <v>20</v>
      </c>
      <c r="E138" s="631">
        <v>500</v>
      </c>
      <c r="F138" s="631">
        <v>500</v>
      </c>
      <c r="G138" s="389"/>
      <c r="H138" s="631">
        <v>500</v>
      </c>
      <c r="I138" s="631">
        <v>1000</v>
      </c>
      <c r="J138" s="631">
        <v>1000</v>
      </c>
      <c r="K138" s="59">
        <v>300</v>
      </c>
      <c r="L138" s="453"/>
      <c r="M138" s="477">
        <f t="shared" si="4"/>
        <v>3300</v>
      </c>
      <c r="N138" s="629">
        <v>0.64</v>
      </c>
      <c r="O138" s="629">
        <f t="shared" si="5"/>
        <v>2112</v>
      </c>
    </row>
    <row r="139" spans="1:15" ht="25.5" x14ac:dyDescent="0.25">
      <c r="A139" s="383">
        <v>133</v>
      </c>
      <c r="B139" s="384">
        <v>352001019</v>
      </c>
      <c r="C139" s="257" t="s">
        <v>1723</v>
      </c>
      <c r="D139" s="385" t="s">
        <v>20</v>
      </c>
      <c r="E139" s="631">
        <v>10</v>
      </c>
      <c r="F139" s="631">
        <v>10</v>
      </c>
      <c r="G139" s="389">
        <v>10</v>
      </c>
      <c r="H139" s="631">
        <v>100</v>
      </c>
      <c r="I139" s="631">
        <v>5</v>
      </c>
      <c r="J139" s="631">
        <v>250</v>
      </c>
      <c r="K139" s="59">
        <v>10</v>
      </c>
      <c r="L139" s="453"/>
      <c r="M139" s="477">
        <f t="shared" si="4"/>
        <v>385</v>
      </c>
      <c r="N139" s="629">
        <v>198.28</v>
      </c>
      <c r="O139" s="629">
        <f t="shared" si="5"/>
        <v>76337.8</v>
      </c>
    </row>
    <row r="140" spans="1:15" ht="25.5" x14ac:dyDescent="0.25">
      <c r="A140" s="383">
        <v>134</v>
      </c>
      <c r="B140" s="384">
        <v>17003308</v>
      </c>
      <c r="C140" s="257" t="s">
        <v>1724</v>
      </c>
      <c r="D140" s="385" t="s">
        <v>20</v>
      </c>
      <c r="E140" s="631">
        <v>20</v>
      </c>
      <c r="F140" s="631">
        <v>20</v>
      </c>
      <c r="G140" s="389">
        <v>10</v>
      </c>
      <c r="H140" s="631">
        <v>100</v>
      </c>
      <c r="I140" s="631">
        <v>5</v>
      </c>
      <c r="J140" s="631">
        <v>250</v>
      </c>
      <c r="K140" s="59">
        <v>10</v>
      </c>
      <c r="L140" s="453"/>
      <c r="M140" s="477">
        <f t="shared" si="4"/>
        <v>395</v>
      </c>
      <c r="N140" s="629">
        <v>197.18</v>
      </c>
      <c r="O140" s="629">
        <f t="shared" si="5"/>
        <v>77886.100000000006</v>
      </c>
    </row>
    <row r="141" spans="1:15" ht="25.5" x14ac:dyDescent="0.25">
      <c r="A141" s="383">
        <v>135</v>
      </c>
      <c r="B141" s="384">
        <v>17002970</v>
      </c>
      <c r="C141" s="257" t="s">
        <v>1754</v>
      </c>
      <c r="D141" s="385" t="s">
        <v>20</v>
      </c>
      <c r="E141" s="632">
        <v>10</v>
      </c>
      <c r="F141" s="632">
        <v>10</v>
      </c>
      <c r="G141" s="391">
        <v>10</v>
      </c>
      <c r="H141" s="632">
        <v>80</v>
      </c>
      <c r="I141" s="632">
        <v>5</v>
      </c>
      <c r="J141" s="632">
        <v>100</v>
      </c>
      <c r="K141" s="59">
        <v>10</v>
      </c>
      <c r="L141" s="59">
        <v>50</v>
      </c>
      <c r="M141" s="477">
        <f t="shared" si="4"/>
        <v>215</v>
      </c>
      <c r="N141" s="629">
        <v>224.97</v>
      </c>
      <c r="O141" s="629">
        <f t="shared" si="5"/>
        <v>48368.55</v>
      </c>
    </row>
    <row r="142" spans="1:15" ht="25.5" x14ac:dyDescent="0.25">
      <c r="A142" s="383">
        <v>136</v>
      </c>
      <c r="B142" s="384">
        <v>17004075</v>
      </c>
      <c r="C142" s="257" t="s">
        <v>1725</v>
      </c>
      <c r="D142" s="385" t="s">
        <v>20</v>
      </c>
      <c r="E142" s="631">
        <v>10</v>
      </c>
      <c r="F142" s="631">
        <v>10</v>
      </c>
      <c r="G142" s="389"/>
      <c r="H142" s="631">
        <v>80</v>
      </c>
      <c r="I142" s="631">
        <v>5</v>
      </c>
      <c r="J142" s="631">
        <v>100</v>
      </c>
      <c r="K142" s="59">
        <v>10</v>
      </c>
      <c r="L142" s="59">
        <v>100</v>
      </c>
      <c r="M142" s="477">
        <f t="shared" si="4"/>
        <v>205</v>
      </c>
      <c r="N142" s="629">
        <v>573.97</v>
      </c>
      <c r="O142" s="629">
        <f t="shared" si="5"/>
        <v>117663.85</v>
      </c>
    </row>
    <row r="143" spans="1:15" x14ac:dyDescent="0.25">
      <c r="A143" s="383">
        <v>137</v>
      </c>
      <c r="B143" s="384">
        <v>17001322</v>
      </c>
      <c r="C143" s="257" t="s">
        <v>1726</v>
      </c>
      <c r="D143" s="385" t="s">
        <v>20</v>
      </c>
      <c r="E143" s="632">
        <v>20</v>
      </c>
      <c r="F143" s="632">
        <v>20</v>
      </c>
      <c r="G143" s="391">
        <v>5</v>
      </c>
      <c r="H143" s="632">
        <v>70</v>
      </c>
      <c r="I143" s="632">
        <v>5</v>
      </c>
      <c r="J143" s="632">
        <v>100</v>
      </c>
      <c r="K143" s="59">
        <v>5</v>
      </c>
      <c r="L143" s="453"/>
      <c r="M143" s="477">
        <f t="shared" si="4"/>
        <v>205</v>
      </c>
      <c r="N143" s="629">
        <v>275.86</v>
      </c>
      <c r="O143" s="629">
        <f t="shared" si="5"/>
        <v>56551.3</v>
      </c>
    </row>
    <row r="144" spans="1:15" x14ac:dyDescent="0.25">
      <c r="A144" s="383">
        <v>138</v>
      </c>
      <c r="B144" s="384">
        <v>17003707</v>
      </c>
      <c r="C144" s="257" t="s">
        <v>1727</v>
      </c>
      <c r="D144" s="385" t="s">
        <v>16</v>
      </c>
      <c r="E144" s="631">
        <v>50</v>
      </c>
      <c r="F144" s="631">
        <v>50</v>
      </c>
      <c r="G144" s="389"/>
      <c r="H144" s="631">
        <v>100</v>
      </c>
      <c r="I144" s="631">
        <v>100</v>
      </c>
      <c r="J144" s="631">
        <v>10</v>
      </c>
      <c r="K144" s="59">
        <v>20</v>
      </c>
      <c r="L144" s="59">
        <v>10</v>
      </c>
      <c r="M144" s="477">
        <f t="shared" si="4"/>
        <v>280</v>
      </c>
      <c r="N144" s="629">
        <v>21.03</v>
      </c>
      <c r="O144" s="629">
        <f t="shared" si="5"/>
        <v>5888.4000000000005</v>
      </c>
    </row>
    <row r="145" spans="1:15" x14ac:dyDescent="0.25">
      <c r="A145" s="383">
        <v>139</v>
      </c>
      <c r="B145" s="384">
        <v>17003334</v>
      </c>
      <c r="C145" s="257" t="s">
        <v>1728</v>
      </c>
      <c r="D145" s="385" t="s">
        <v>16</v>
      </c>
      <c r="E145" s="631">
        <v>50</v>
      </c>
      <c r="F145" s="631">
        <v>50</v>
      </c>
      <c r="G145" s="389">
        <v>2</v>
      </c>
      <c r="H145" s="631">
        <v>100</v>
      </c>
      <c r="I145" s="631">
        <v>100</v>
      </c>
      <c r="J145" s="631">
        <v>10</v>
      </c>
      <c r="K145" s="59">
        <v>20</v>
      </c>
      <c r="L145" s="453"/>
      <c r="M145" s="477">
        <f t="shared" si="4"/>
        <v>282</v>
      </c>
      <c r="N145" s="629">
        <v>30.3</v>
      </c>
      <c r="O145" s="629">
        <f t="shared" si="5"/>
        <v>8544.6</v>
      </c>
    </row>
    <row r="146" spans="1:15" x14ac:dyDescent="0.25">
      <c r="A146" s="383">
        <v>140</v>
      </c>
      <c r="B146" s="384">
        <v>17003002</v>
      </c>
      <c r="C146" s="257" t="s">
        <v>1752</v>
      </c>
      <c r="D146" s="385" t="s">
        <v>16</v>
      </c>
      <c r="E146" s="631">
        <v>50</v>
      </c>
      <c r="F146" s="631">
        <v>50</v>
      </c>
      <c r="G146" s="389">
        <v>2</v>
      </c>
      <c r="H146" s="631">
        <v>100</v>
      </c>
      <c r="I146" s="631">
        <v>100</v>
      </c>
      <c r="J146" s="631">
        <v>10</v>
      </c>
      <c r="K146" s="59">
        <v>20</v>
      </c>
      <c r="L146" s="59">
        <v>100</v>
      </c>
      <c r="M146" s="477">
        <f t="shared" si="4"/>
        <v>282</v>
      </c>
      <c r="N146" s="629">
        <v>22.47</v>
      </c>
      <c r="O146" s="629">
        <f t="shared" si="5"/>
        <v>6336.54</v>
      </c>
    </row>
    <row r="147" spans="1:15" x14ac:dyDescent="0.25">
      <c r="A147" s="383">
        <v>141</v>
      </c>
      <c r="B147" s="384">
        <v>17003968</v>
      </c>
      <c r="C147" s="257" t="s">
        <v>1729</v>
      </c>
      <c r="D147" s="385" t="s">
        <v>16</v>
      </c>
      <c r="E147" s="631">
        <v>50</v>
      </c>
      <c r="F147" s="631">
        <v>50</v>
      </c>
      <c r="G147" s="389">
        <v>2</v>
      </c>
      <c r="H147" s="631">
        <v>100</v>
      </c>
      <c r="I147" s="631">
        <v>80</v>
      </c>
      <c r="J147" s="631">
        <v>10</v>
      </c>
      <c r="K147" s="59">
        <v>50</v>
      </c>
      <c r="L147" s="59">
        <v>1000</v>
      </c>
      <c r="M147" s="477">
        <f t="shared" si="4"/>
        <v>292</v>
      </c>
      <c r="N147" s="629">
        <v>23.2</v>
      </c>
      <c r="O147" s="629">
        <f t="shared" si="5"/>
        <v>6774.4</v>
      </c>
    </row>
    <row r="148" spans="1:15" x14ac:dyDescent="0.25">
      <c r="A148" s="383">
        <v>142</v>
      </c>
      <c r="B148" s="384">
        <v>17002694</v>
      </c>
      <c r="C148" s="257" t="s">
        <v>1730</v>
      </c>
      <c r="D148" s="385" t="s">
        <v>16</v>
      </c>
      <c r="E148" s="631">
        <v>50</v>
      </c>
      <c r="F148" s="631">
        <v>50</v>
      </c>
      <c r="G148" s="389">
        <v>2</v>
      </c>
      <c r="H148" s="631">
        <v>100</v>
      </c>
      <c r="I148" s="631">
        <v>80</v>
      </c>
      <c r="J148" s="631">
        <v>10</v>
      </c>
      <c r="K148" s="59">
        <v>50</v>
      </c>
      <c r="L148" s="59">
        <v>50</v>
      </c>
      <c r="M148" s="477">
        <f t="shared" si="4"/>
        <v>292</v>
      </c>
      <c r="N148" s="629">
        <v>25.28</v>
      </c>
      <c r="O148" s="629">
        <f t="shared" si="5"/>
        <v>7381.76</v>
      </c>
    </row>
    <row r="149" spans="1:15" x14ac:dyDescent="0.25">
      <c r="A149" s="383">
        <v>143</v>
      </c>
      <c r="B149" s="384">
        <v>17003711</v>
      </c>
      <c r="C149" s="257" t="s">
        <v>1731</v>
      </c>
      <c r="D149" s="385" t="s">
        <v>16</v>
      </c>
      <c r="E149" s="631">
        <v>50</v>
      </c>
      <c r="F149" s="631">
        <v>50</v>
      </c>
      <c r="G149" s="389"/>
      <c r="H149" s="631">
        <v>100</v>
      </c>
      <c r="I149" s="631">
        <v>60</v>
      </c>
      <c r="J149" s="631">
        <v>10</v>
      </c>
      <c r="K149" s="59">
        <v>20</v>
      </c>
      <c r="L149" s="59">
        <v>50</v>
      </c>
      <c r="M149" s="477">
        <f t="shared" si="4"/>
        <v>240</v>
      </c>
      <c r="N149" s="629">
        <v>25.28</v>
      </c>
      <c r="O149" s="629">
        <f t="shared" si="5"/>
        <v>6067.2000000000007</v>
      </c>
    </row>
    <row r="150" spans="1:15" ht="63.75" x14ac:dyDescent="0.25">
      <c r="A150" s="383">
        <v>144</v>
      </c>
      <c r="B150" s="384">
        <v>194001687</v>
      </c>
      <c r="C150" s="257" t="s">
        <v>1732</v>
      </c>
      <c r="D150" s="385" t="s">
        <v>20</v>
      </c>
      <c r="E150" s="631">
        <v>5</v>
      </c>
      <c r="F150" s="631">
        <v>5</v>
      </c>
      <c r="G150" s="389"/>
      <c r="H150" s="631">
        <v>50</v>
      </c>
      <c r="I150" s="631">
        <v>10</v>
      </c>
      <c r="J150" s="631">
        <v>6</v>
      </c>
      <c r="K150" s="59">
        <v>5</v>
      </c>
      <c r="L150" s="59">
        <v>15000</v>
      </c>
      <c r="M150" s="477">
        <f t="shared" si="4"/>
        <v>76</v>
      </c>
      <c r="N150" s="629">
        <v>27.25</v>
      </c>
      <c r="O150" s="629">
        <f t="shared" si="5"/>
        <v>2071</v>
      </c>
    </row>
    <row r="151" spans="1:15" x14ac:dyDescent="0.25">
      <c r="A151" s="383">
        <v>145</v>
      </c>
      <c r="B151" s="384">
        <v>352001024</v>
      </c>
      <c r="C151" s="257" t="s">
        <v>1733</v>
      </c>
      <c r="D151" s="385" t="s">
        <v>20</v>
      </c>
      <c r="E151" s="631">
        <v>5</v>
      </c>
      <c r="F151" s="631">
        <v>5</v>
      </c>
      <c r="G151" s="389">
        <v>10</v>
      </c>
      <c r="H151" s="631">
        <v>50</v>
      </c>
      <c r="I151" s="631">
        <v>100</v>
      </c>
      <c r="J151" s="631">
        <v>10</v>
      </c>
      <c r="K151" s="59">
        <v>70</v>
      </c>
      <c r="L151" s="59">
        <v>10000</v>
      </c>
      <c r="M151" s="477">
        <f t="shared" si="4"/>
        <v>245</v>
      </c>
      <c r="N151" s="629">
        <v>31.14</v>
      </c>
      <c r="O151" s="629">
        <f t="shared" si="5"/>
        <v>7629.3</v>
      </c>
    </row>
    <row r="152" spans="1:15" x14ac:dyDescent="0.25">
      <c r="A152" s="383">
        <v>146</v>
      </c>
      <c r="B152" s="384">
        <v>17004044</v>
      </c>
      <c r="C152" s="257" t="s">
        <v>1734</v>
      </c>
      <c r="D152" s="385" t="s">
        <v>143</v>
      </c>
      <c r="E152" s="631">
        <v>100</v>
      </c>
      <c r="F152" s="631">
        <v>100</v>
      </c>
      <c r="G152" s="389"/>
      <c r="H152" s="631">
        <v>300</v>
      </c>
      <c r="I152" s="631">
        <v>20</v>
      </c>
      <c r="J152" s="631">
        <v>300</v>
      </c>
      <c r="K152" s="59">
        <v>200</v>
      </c>
      <c r="L152" s="59">
        <v>10</v>
      </c>
      <c r="M152" s="477">
        <f t="shared" si="4"/>
        <v>920</v>
      </c>
      <c r="N152" s="629">
        <v>5.96</v>
      </c>
      <c r="O152" s="629">
        <f t="shared" si="5"/>
        <v>5483.2</v>
      </c>
    </row>
    <row r="153" spans="1:15" ht="102" x14ac:dyDescent="0.25">
      <c r="A153" s="383">
        <v>147</v>
      </c>
      <c r="B153" s="384">
        <v>17004218</v>
      </c>
      <c r="C153" s="257" t="s">
        <v>3036</v>
      </c>
      <c r="D153" s="385" t="s">
        <v>20</v>
      </c>
      <c r="E153" s="631"/>
      <c r="F153" s="631"/>
      <c r="G153" s="389"/>
      <c r="H153" s="631">
        <v>50</v>
      </c>
      <c r="I153" s="631">
        <v>20</v>
      </c>
      <c r="J153" s="631">
        <v>50</v>
      </c>
      <c r="K153" s="59">
        <v>10</v>
      </c>
      <c r="L153" s="59">
        <v>3</v>
      </c>
      <c r="M153" s="477">
        <f t="shared" si="4"/>
        <v>130</v>
      </c>
      <c r="N153" s="629">
        <v>47.51</v>
      </c>
      <c r="O153" s="629">
        <f t="shared" si="5"/>
        <v>6176.3</v>
      </c>
    </row>
    <row r="154" spans="1:15" ht="38.25" x14ac:dyDescent="0.25">
      <c r="A154" s="383">
        <v>148</v>
      </c>
      <c r="B154" s="384">
        <v>190001119</v>
      </c>
      <c r="C154" s="257" t="s">
        <v>1684</v>
      </c>
      <c r="D154" s="385" t="s">
        <v>20</v>
      </c>
      <c r="E154" s="631"/>
      <c r="F154" s="631"/>
      <c r="G154" s="389"/>
      <c r="H154" s="631">
        <v>10</v>
      </c>
      <c r="I154" s="631">
        <v>30</v>
      </c>
      <c r="J154" s="631">
        <v>10</v>
      </c>
      <c r="K154" s="59">
        <v>20</v>
      </c>
      <c r="L154" s="453"/>
      <c r="M154" s="477">
        <f t="shared" si="4"/>
        <v>70</v>
      </c>
      <c r="N154" s="629">
        <v>235.97</v>
      </c>
      <c r="O154" s="629">
        <f t="shared" si="5"/>
        <v>16517.900000000001</v>
      </c>
    </row>
    <row r="155" spans="1:15" ht="25.5" x14ac:dyDescent="0.25">
      <c r="A155" s="383">
        <v>149</v>
      </c>
      <c r="B155" s="384">
        <v>17001838</v>
      </c>
      <c r="C155" s="257" t="s">
        <v>1735</v>
      </c>
      <c r="D155" s="385" t="s">
        <v>128</v>
      </c>
      <c r="E155" s="631"/>
      <c r="F155" s="631"/>
      <c r="G155" s="389"/>
      <c r="H155" s="631">
        <v>200</v>
      </c>
      <c r="I155" s="631">
        <v>6</v>
      </c>
      <c r="J155" s="631">
        <v>60</v>
      </c>
      <c r="K155" s="453">
        <v>100</v>
      </c>
      <c r="L155" s="59">
        <v>10</v>
      </c>
      <c r="M155" s="477">
        <f t="shared" si="4"/>
        <v>366</v>
      </c>
      <c r="N155" s="629">
        <v>4.55</v>
      </c>
      <c r="O155" s="629">
        <f t="shared" si="5"/>
        <v>1665.3</v>
      </c>
    </row>
    <row r="156" spans="1:15" ht="76.5" x14ac:dyDescent="0.25">
      <c r="A156" s="383">
        <v>150</v>
      </c>
      <c r="B156" s="384">
        <v>187001050</v>
      </c>
      <c r="C156" s="257" t="s">
        <v>3037</v>
      </c>
      <c r="D156" s="385" t="s">
        <v>20</v>
      </c>
      <c r="E156" s="631">
        <v>3</v>
      </c>
      <c r="F156" s="631">
        <v>3</v>
      </c>
      <c r="G156" s="389"/>
      <c r="H156" s="631">
        <v>20</v>
      </c>
      <c r="I156" s="631">
        <v>5</v>
      </c>
      <c r="J156" s="631">
        <v>5</v>
      </c>
      <c r="K156" s="59">
        <v>1</v>
      </c>
      <c r="L156" s="453"/>
      <c r="M156" s="477">
        <f t="shared" si="4"/>
        <v>34</v>
      </c>
      <c r="N156" s="629">
        <v>378.1</v>
      </c>
      <c r="O156" s="629">
        <f t="shared" si="5"/>
        <v>12855.400000000001</v>
      </c>
    </row>
    <row r="157" spans="1:15" x14ac:dyDescent="0.25">
      <c r="A157" s="383">
        <v>151</v>
      </c>
      <c r="B157" s="384">
        <v>8001554</v>
      </c>
      <c r="C157" s="257" t="s">
        <v>1736</v>
      </c>
      <c r="D157" s="385" t="s">
        <v>20</v>
      </c>
      <c r="E157" s="631">
        <v>50</v>
      </c>
      <c r="F157" s="631">
        <v>50</v>
      </c>
      <c r="G157" s="389">
        <v>10</v>
      </c>
      <c r="H157" s="631">
        <v>200</v>
      </c>
      <c r="I157" s="631">
        <v>30</v>
      </c>
      <c r="J157" s="631">
        <v>200</v>
      </c>
      <c r="K157" s="59">
        <v>15</v>
      </c>
      <c r="L157" s="59">
        <v>20</v>
      </c>
      <c r="M157" s="477">
        <f t="shared" si="4"/>
        <v>505</v>
      </c>
      <c r="N157" s="629">
        <v>23.76</v>
      </c>
      <c r="O157" s="629">
        <f t="shared" si="5"/>
        <v>11998.800000000001</v>
      </c>
    </row>
    <row r="158" spans="1:15" x14ac:dyDescent="0.25">
      <c r="A158" s="383">
        <v>152</v>
      </c>
      <c r="B158" s="384">
        <v>64001035</v>
      </c>
      <c r="C158" s="221" t="s">
        <v>1691</v>
      </c>
      <c r="D158" s="385" t="s">
        <v>20</v>
      </c>
      <c r="E158" s="631"/>
      <c r="F158" s="631"/>
      <c r="G158" s="389"/>
      <c r="H158" s="631">
        <v>200</v>
      </c>
      <c r="I158" s="631">
        <v>50</v>
      </c>
      <c r="J158" s="631">
        <v>20</v>
      </c>
      <c r="K158" s="389">
        <v>50</v>
      </c>
      <c r="L158" s="389"/>
      <c r="M158" s="477">
        <f t="shared" si="4"/>
        <v>320</v>
      </c>
      <c r="N158" s="629">
        <v>12.67</v>
      </c>
      <c r="O158" s="629">
        <f t="shared" si="5"/>
        <v>4054.4</v>
      </c>
    </row>
    <row r="159" spans="1:15" ht="25.5" x14ac:dyDescent="0.25">
      <c r="A159" s="383">
        <v>153</v>
      </c>
      <c r="B159" s="384">
        <v>17001067</v>
      </c>
      <c r="C159" s="257" t="s">
        <v>1737</v>
      </c>
      <c r="D159" s="385" t="s">
        <v>20</v>
      </c>
      <c r="E159" s="631"/>
      <c r="F159" s="631"/>
      <c r="G159" s="389">
        <v>10</v>
      </c>
      <c r="H159" s="631">
        <v>200</v>
      </c>
      <c r="I159" s="631">
        <v>500</v>
      </c>
      <c r="J159" s="631">
        <v>200</v>
      </c>
      <c r="K159" s="389">
        <v>100</v>
      </c>
      <c r="L159" s="389"/>
      <c r="M159" s="477">
        <f t="shared" si="4"/>
        <v>1010</v>
      </c>
      <c r="N159" s="629">
        <v>18.05</v>
      </c>
      <c r="O159" s="629">
        <f t="shared" si="5"/>
        <v>18230.5</v>
      </c>
    </row>
    <row r="160" spans="1:15" x14ac:dyDescent="0.25">
      <c r="A160" s="383">
        <v>154</v>
      </c>
      <c r="B160" s="384">
        <v>17001525</v>
      </c>
      <c r="C160" s="257" t="s">
        <v>1738</v>
      </c>
      <c r="D160" s="385" t="s">
        <v>20</v>
      </c>
      <c r="E160" s="631"/>
      <c r="F160" s="631"/>
      <c r="G160" s="389"/>
      <c r="H160" s="631">
        <v>1000</v>
      </c>
      <c r="I160" s="631">
        <v>300</v>
      </c>
      <c r="J160" s="631">
        <v>2000</v>
      </c>
      <c r="K160" s="389">
        <v>500</v>
      </c>
      <c r="L160" s="389"/>
      <c r="M160" s="477">
        <f t="shared" si="4"/>
        <v>3800</v>
      </c>
      <c r="N160" s="629">
        <v>2.73</v>
      </c>
      <c r="O160" s="629">
        <f t="shared" si="5"/>
        <v>10374</v>
      </c>
    </row>
    <row r="161" spans="1:15" x14ac:dyDescent="0.25">
      <c r="A161" s="383">
        <v>155</v>
      </c>
      <c r="B161" s="384">
        <v>51002049</v>
      </c>
      <c r="C161" s="257" t="s">
        <v>1739</v>
      </c>
      <c r="D161" s="385" t="s">
        <v>20</v>
      </c>
      <c r="E161" s="631">
        <v>100</v>
      </c>
      <c r="F161" s="631">
        <v>100</v>
      </c>
      <c r="G161" s="389"/>
      <c r="H161" s="631">
        <v>1000</v>
      </c>
      <c r="I161" s="631">
        <v>200</v>
      </c>
      <c r="J161" s="631">
        <v>1000</v>
      </c>
      <c r="K161" s="389"/>
      <c r="L161" s="389"/>
      <c r="M161" s="477">
        <f t="shared" si="4"/>
        <v>2300</v>
      </c>
      <c r="N161" s="629">
        <v>82.5</v>
      </c>
      <c r="O161" s="629">
        <f t="shared" si="5"/>
        <v>189750</v>
      </c>
    </row>
    <row r="162" spans="1:15" x14ac:dyDescent="0.25">
      <c r="A162" s="383">
        <v>156</v>
      </c>
      <c r="B162" s="384">
        <v>51002050</v>
      </c>
      <c r="C162" s="257" t="s">
        <v>1740</v>
      </c>
      <c r="D162" s="385" t="s">
        <v>20</v>
      </c>
      <c r="E162" s="631">
        <v>500</v>
      </c>
      <c r="F162" s="631">
        <v>500</v>
      </c>
      <c r="G162" s="389"/>
      <c r="H162" s="631">
        <v>1000</v>
      </c>
      <c r="I162" s="631">
        <v>200</v>
      </c>
      <c r="J162" s="631">
        <v>1000</v>
      </c>
      <c r="K162" s="389">
        <v>50</v>
      </c>
      <c r="L162" s="389"/>
      <c r="M162" s="477">
        <f t="shared" si="4"/>
        <v>2750</v>
      </c>
      <c r="N162" s="629">
        <v>114.57</v>
      </c>
      <c r="O162" s="629">
        <f t="shared" si="5"/>
        <v>315067.5</v>
      </c>
    </row>
    <row r="163" spans="1:15" x14ac:dyDescent="0.25">
      <c r="A163" s="383">
        <v>157</v>
      </c>
      <c r="B163" s="384">
        <v>17001585</v>
      </c>
      <c r="C163" s="257" t="s">
        <v>1741</v>
      </c>
      <c r="D163" s="385" t="s">
        <v>20</v>
      </c>
      <c r="E163" s="631">
        <v>5000</v>
      </c>
      <c r="F163" s="631">
        <v>5000</v>
      </c>
      <c r="G163" s="389"/>
      <c r="H163" s="631">
        <v>15000</v>
      </c>
      <c r="I163" s="631">
        <v>5000</v>
      </c>
      <c r="J163" s="631">
        <v>8000</v>
      </c>
      <c r="K163" s="389">
        <v>3000</v>
      </c>
      <c r="L163" s="389"/>
      <c r="M163" s="477">
        <f t="shared" si="4"/>
        <v>36000</v>
      </c>
      <c r="N163" s="629">
        <v>1.1000000000000001</v>
      </c>
      <c r="O163" s="629">
        <f t="shared" si="5"/>
        <v>39600</v>
      </c>
    </row>
    <row r="164" spans="1:15" x14ac:dyDescent="0.25">
      <c r="A164" s="383">
        <v>158</v>
      </c>
      <c r="B164" s="384">
        <v>17003604</v>
      </c>
      <c r="C164" s="257" t="s">
        <v>1742</v>
      </c>
      <c r="D164" s="385" t="s">
        <v>20</v>
      </c>
      <c r="E164" s="631">
        <v>1000</v>
      </c>
      <c r="F164" s="631">
        <v>1000</v>
      </c>
      <c r="G164" s="389"/>
      <c r="H164" s="631">
        <v>10000</v>
      </c>
      <c r="I164" s="631">
        <v>3000</v>
      </c>
      <c r="J164" s="631">
        <v>1000</v>
      </c>
      <c r="K164" s="389">
        <v>1000</v>
      </c>
      <c r="L164" s="389"/>
      <c r="M164" s="477">
        <f t="shared" si="4"/>
        <v>16000</v>
      </c>
      <c r="N164" s="629">
        <v>0.91</v>
      </c>
      <c r="O164" s="629">
        <f t="shared" si="5"/>
        <v>14560</v>
      </c>
    </row>
    <row r="165" spans="1:15" ht="25.5" x14ac:dyDescent="0.25">
      <c r="A165" s="383">
        <v>159</v>
      </c>
      <c r="B165" s="384">
        <v>51003449</v>
      </c>
      <c r="C165" s="257" t="s">
        <v>1743</v>
      </c>
      <c r="D165" s="385" t="s">
        <v>20</v>
      </c>
      <c r="E165" s="631">
        <v>20</v>
      </c>
      <c r="F165" s="631">
        <v>20</v>
      </c>
      <c r="G165" s="389"/>
      <c r="H165" s="631">
        <v>20</v>
      </c>
      <c r="I165" s="631">
        <v>5</v>
      </c>
      <c r="J165" s="631">
        <v>10</v>
      </c>
      <c r="K165" s="389">
        <v>10</v>
      </c>
      <c r="L165" s="389"/>
      <c r="M165" s="477">
        <f t="shared" si="4"/>
        <v>65</v>
      </c>
      <c r="N165" s="629">
        <v>24.45</v>
      </c>
      <c r="O165" s="629">
        <f t="shared" si="5"/>
        <v>1589.25</v>
      </c>
    </row>
    <row r="166" spans="1:15" ht="25.5" x14ac:dyDescent="0.25">
      <c r="A166" s="383">
        <v>160</v>
      </c>
      <c r="B166" s="384">
        <v>51003448</v>
      </c>
      <c r="C166" s="257" t="s">
        <v>1744</v>
      </c>
      <c r="D166" s="385" t="s">
        <v>20</v>
      </c>
      <c r="E166" s="631">
        <v>20</v>
      </c>
      <c r="F166" s="631">
        <v>20</v>
      </c>
      <c r="G166" s="389"/>
      <c r="H166" s="631">
        <v>20</v>
      </c>
      <c r="I166" s="631">
        <v>3</v>
      </c>
      <c r="J166" s="631">
        <v>10</v>
      </c>
      <c r="K166" s="389">
        <v>10</v>
      </c>
      <c r="L166" s="389"/>
      <c r="M166" s="477">
        <f t="shared" si="4"/>
        <v>63</v>
      </c>
      <c r="N166" s="629">
        <v>32.18</v>
      </c>
      <c r="O166" s="629">
        <f t="shared" si="5"/>
        <v>2027.34</v>
      </c>
    </row>
    <row r="167" spans="1:15" ht="51" x14ac:dyDescent="0.25">
      <c r="A167" s="383">
        <v>161</v>
      </c>
      <c r="B167" s="384">
        <v>194001697</v>
      </c>
      <c r="C167" s="257" t="s">
        <v>3038</v>
      </c>
      <c r="D167" s="385" t="s">
        <v>20</v>
      </c>
      <c r="E167" s="631"/>
      <c r="F167" s="631"/>
      <c r="G167" s="389"/>
      <c r="H167" s="631">
        <v>20</v>
      </c>
      <c r="I167" s="631">
        <v>3</v>
      </c>
      <c r="J167" s="631">
        <v>5</v>
      </c>
      <c r="K167" s="389">
        <v>10</v>
      </c>
      <c r="L167" s="389"/>
      <c r="M167" s="477">
        <f t="shared" si="4"/>
        <v>38</v>
      </c>
      <c r="N167" s="629">
        <v>42.3</v>
      </c>
      <c r="O167" s="629">
        <f t="shared" si="5"/>
        <v>1607.3999999999999</v>
      </c>
    </row>
    <row r="168" spans="1:15" ht="89.25" x14ac:dyDescent="0.25">
      <c r="A168" s="383">
        <v>162</v>
      </c>
      <c r="B168" s="384">
        <v>194001702</v>
      </c>
      <c r="C168" s="385" t="s">
        <v>3039</v>
      </c>
      <c r="D168" s="385" t="s">
        <v>20</v>
      </c>
      <c r="E168" s="631"/>
      <c r="F168" s="631"/>
      <c r="G168" s="389">
        <v>10</v>
      </c>
      <c r="H168" s="631">
        <v>20</v>
      </c>
      <c r="I168" s="631">
        <v>2</v>
      </c>
      <c r="J168" s="631">
        <v>5</v>
      </c>
      <c r="K168" s="389">
        <v>5</v>
      </c>
      <c r="L168" s="389"/>
      <c r="M168" s="477">
        <f t="shared" si="4"/>
        <v>42</v>
      </c>
      <c r="N168" s="629">
        <v>24.45</v>
      </c>
      <c r="O168" s="629">
        <f t="shared" si="5"/>
        <v>1026.8999999999999</v>
      </c>
    </row>
    <row r="169" spans="1:15" x14ac:dyDescent="0.25">
      <c r="A169" s="383">
        <v>163</v>
      </c>
      <c r="B169" s="384">
        <v>51003500</v>
      </c>
      <c r="C169" s="390" t="s">
        <v>1745</v>
      </c>
      <c r="D169" s="385" t="s">
        <v>20</v>
      </c>
      <c r="E169" s="631">
        <v>100</v>
      </c>
      <c r="F169" s="631">
        <v>100</v>
      </c>
      <c r="G169" s="389"/>
      <c r="H169" s="631">
        <v>150</v>
      </c>
      <c r="I169" s="631">
        <v>50</v>
      </c>
      <c r="J169" s="631">
        <v>150</v>
      </c>
      <c r="K169" s="389">
        <v>10</v>
      </c>
      <c r="L169" s="389"/>
      <c r="M169" s="477">
        <f t="shared" si="4"/>
        <v>460</v>
      </c>
      <c r="N169" s="629">
        <v>82.15</v>
      </c>
      <c r="O169" s="629">
        <f t="shared" si="5"/>
        <v>37789</v>
      </c>
    </row>
    <row r="170" spans="1:15" ht="63.75" x14ac:dyDescent="0.25">
      <c r="A170" s="383">
        <v>164</v>
      </c>
      <c r="B170" s="384">
        <v>17004155</v>
      </c>
      <c r="C170" s="257" t="s">
        <v>3040</v>
      </c>
      <c r="D170" s="385" t="s">
        <v>20</v>
      </c>
      <c r="E170" s="632"/>
      <c r="F170" s="632"/>
      <c r="G170" s="391"/>
      <c r="H170" s="632">
        <v>150</v>
      </c>
      <c r="I170" s="632">
        <v>100</v>
      </c>
      <c r="J170" s="632">
        <v>100</v>
      </c>
      <c r="K170" s="391">
        <v>20</v>
      </c>
      <c r="L170" s="391">
        <v>20</v>
      </c>
      <c r="M170" s="477">
        <f t="shared" si="4"/>
        <v>370</v>
      </c>
      <c r="N170" s="629">
        <v>281.93</v>
      </c>
      <c r="O170" s="629">
        <f t="shared" si="5"/>
        <v>104314.1</v>
      </c>
    </row>
    <row r="171" spans="1:15" ht="63.75" x14ac:dyDescent="0.25">
      <c r="A171" s="383">
        <v>165</v>
      </c>
      <c r="B171" s="384">
        <v>17004154</v>
      </c>
      <c r="C171" s="257" t="s">
        <v>3041</v>
      </c>
      <c r="D171" s="385" t="s">
        <v>20</v>
      </c>
      <c r="E171" s="631"/>
      <c r="F171" s="631"/>
      <c r="G171" s="389"/>
      <c r="H171" s="631">
        <v>150</v>
      </c>
      <c r="I171" s="631">
        <v>100</v>
      </c>
      <c r="J171" s="631">
        <v>100</v>
      </c>
      <c r="K171" s="389">
        <v>20</v>
      </c>
      <c r="L171" s="389">
        <v>20</v>
      </c>
      <c r="M171" s="477">
        <f t="shared" si="4"/>
        <v>370</v>
      </c>
      <c r="N171" s="629">
        <v>281.93</v>
      </c>
      <c r="O171" s="629">
        <f t="shared" si="5"/>
        <v>104314.1</v>
      </c>
    </row>
    <row r="172" spans="1:15" ht="25.5" x14ac:dyDescent="0.25">
      <c r="A172" s="383">
        <v>166</v>
      </c>
      <c r="B172" s="384">
        <v>17001904</v>
      </c>
      <c r="C172" s="257" t="s">
        <v>1746</v>
      </c>
      <c r="D172" s="385" t="s">
        <v>20</v>
      </c>
      <c r="E172" s="631"/>
      <c r="F172" s="631"/>
      <c r="G172" s="389"/>
      <c r="H172" s="631">
        <v>150</v>
      </c>
      <c r="I172" s="631">
        <v>200</v>
      </c>
      <c r="J172" s="631">
        <v>100</v>
      </c>
      <c r="K172" s="389">
        <v>20</v>
      </c>
      <c r="L172" s="389">
        <v>20</v>
      </c>
      <c r="M172" s="477">
        <f t="shared" si="4"/>
        <v>470</v>
      </c>
      <c r="N172" s="629">
        <v>62.38</v>
      </c>
      <c r="O172" s="629">
        <f t="shared" si="5"/>
        <v>29318.600000000002</v>
      </c>
    </row>
    <row r="173" spans="1:15" x14ac:dyDescent="0.25">
      <c r="A173" s="920" t="s">
        <v>2885</v>
      </c>
      <c r="B173" s="921"/>
      <c r="C173" s="921"/>
      <c r="D173" s="922"/>
      <c r="E173" s="576"/>
      <c r="F173" s="576"/>
      <c r="G173" s="576"/>
      <c r="H173" s="576"/>
      <c r="I173" s="576"/>
      <c r="J173" s="576"/>
      <c r="K173" s="576"/>
      <c r="L173" s="576"/>
      <c r="M173" s="636"/>
      <c r="N173" s="637"/>
      <c r="O173" s="638">
        <f>SUM(O8:O172)</f>
        <v>3657485.4099999983</v>
      </c>
    </row>
    <row r="174" spans="1:15" x14ac:dyDescent="0.25">
      <c r="A174" s="128"/>
      <c r="B174"/>
      <c r="K174" s="128"/>
      <c r="L174"/>
      <c r="M174" s="46"/>
      <c r="O174"/>
    </row>
    <row r="175" spans="1:15" x14ac:dyDescent="0.25">
      <c r="A175" s="128"/>
      <c r="B175"/>
      <c r="K175" s="128"/>
      <c r="L175"/>
      <c r="M175" s="46"/>
      <c r="O175"/>
    </row>
    <row r="176" spans="1:15" x14ac:dyDescent="0.25">
      <c r="A176" s="128"/>
      <c r="B176"/>
      <c r="K176" s="128"/>
      <c r="L176"/>
      <c r="M176" s="46"/>
      <c r="O176"/>
    </row>
    <row r="177" spans="1:15" x14ac:dyDescent="0.25">
      <c r="A177" s="128"/>
      <c r="B177"/>
      <c r="K177" s="128"/>
      <c r="L177"/>
      <c r="M177" s="46"/>
      <c r="O177"/>
    </row>
    <row r="178" spans="1:15" x14ac:dyDescent="0.25">
      <c r="A178" s="128"/>
      <c r="B178"/>
      <c r="K178" s="128"/>
      <c r="L178"/>
      <c r="M178" s="46"/>
      <c r="O178"/>
    </row>
    <row r="179" spans="1:15" x14ac:dyDescent="0.25">
      <c r="A179" s="128"/>
      <c r="B179"/>
      <c r="K179" s="128"/>
      <c r="L179"/>
      <c r="M179" s="46"/>
      <c r="O179"/>
    </row>
    <row r="180" spans="1:15" x14ac:dyDescent="0.25">
      <c r="A180" s="128"/>
      <c r="B180"/>
      <c r="K180" s="128"/>
      <c r="L180"/>
      <c r="M180" s="46"/>
      <c r="O180"/>
    </row>
    <row r="181" spans="1:15" x14ac:dyDescent="0.25">
      <c r="A181" s="128"/>
      <c r="B181"/>
      <c r="K181" s="128"/>
      <c r="L181"/>
      <c r="M181" s="46"/>
      <c r="O181"/>
    </row>
    <row r="182" spans="1:15" x14ac:dyDescent="0.25">
      <c r="A182" s="128"/>
      <c r="B182"/>
      <c r="K182" s="128"/>
      <c r="L182"/>
      <c r="M182" s="46"/>
      <c r="O182"/>
    </row>
    <row r="183" spans="1:15" x14ac:dyDescent="0.25">
      <c r="A183" s="128"/>
      <c r="B183"/>
      <c r="K183" s="128"/>
      <c r="L183"/>
      <c r="M183" s="46"/>
      <c r="O183"/>
    </row>
    <row r="184" spans="1:15" x14ac:dyDescent="0.25">
      <c r="A184" s="128"/>
      <c r="B184"/>
      <c r="K184" s="128"/>
      <c r="L184"/>
      <c r="M184" s="46"/>
      <c r="O184"/>
    </row>
    <row r="185" spans="1:15" x14ac:dyDescent="0.25">
      <c r="A185" s="128"/>
      <c r="B185"/>
      <c r="K185" s="128"/>
      <c r="L185"/>
      <c r="M185" s="46"/>
      <c r="O185"/>
    </row>
    <row r="186" spans="1:15" x14ac:dyDescent="0.25">
      <c r="A186" s="128"/>
      <c r="B186"/>
      <c r="K186" s="128"/>
      <c r="L186"/>
      <c r="M186" s="46"/>
      <c r="O186"/>
    </row>
    <row r="187" spans="1:15" x14ac:dyDescent="0.25">
      <c r="A187" s="128"/>
      <c r="B187"/>
      <c r="K187" s="128"/>
      <c r="L187"/>
      <c r="M187" s="46"/>
      <c r="O187"/>
    </row>
    <row r="188" spans="1:15" x14ac:dyDescent="0.25">
      <c r="A188" s="128"/>
      <c r="B188"/>
      <c r="K188" s="128"/>
      <c r="L188"/>
      <c r="M188" s="46"/>
      <c r="O188"/>
    </row>
    <row r="189" spans="1:15" x14ac:dyDescent="0.25">
      <c r="A189" s="128"/>
    </row>
  </sheetData>
  <sortState ref="B9:D191">
    <sortCondition ref="B8"/>
  </sortState>
  <mergeCells count="5">
    <mergeCell ref="A173:D173"/>
    <mergeCell ref="A6:O6"/>
    <mergeCell ref="A3:N3"/>
    <mergeCell ref="A4:N4"/>
    <mergeCell ref="A5:N5"/>
  </mergeCells>
  <pageMargins left="0.19685039370078741" right="0.19685039370078741" top="0.19685039370078741" bottom="0.19685039370078741" header="0.31496062992125984" footer="0.31496062992125984"/>
  <pageSetup paperSize="9" scale="9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R44"/>
  <sheetViews>
    <sheetView workbookViewId="0">
      <selection activeCell="F6" sqref="F6"/>
    </sheetView>
  </sheetViews>
  <sheetFormatPr defaultRowHeight="15" x14ac:dyDescent="0.25"/>
  <cols>
    <col min="1" max="1" width="4.5703125" style="33" bestFit="1" customWidth="1"/>
    <col min="2" max="2" width="10.85546875" style="50" bestFit="1" customWidth="1"/>
    <col min="3" max="3" width="53.7109375" style="33" customWidth="1"/>
    <col min="4" max="4" width="4.140625" style="26" bestFit="1" customWidth="1"/>
    <col min="5" max="5" width="7.7109375" bestFit="1" customWidth="1"/>
    <col min="6" max="6" width="7.7109375" style="128" customWidth="1"/>
    <col min="7" max="7" width="6.140625" bestFit="1" customWidth="1"/>
    <col min="8" max="8" width="7.85546875" bestFit="1" customWidth="1"/>
    <col min="9" max="9" width="6.140625" bestFit="1" customWidth="1"/>
    <col min="10" max="10" width="4.7109375" bestFit="1" customWidth="1"/>
    <col min="11" max="11" width="9.28515625" bestFit="1" customWidth="1"/>
    <col min="12" max="12" width="5" bestFit="1" customWidth="1"/>
    <col min="13" max="13" width="8.42578125" bestFit="1" customWidth="1"/>
    <col min="14" max="14" width="7.42578125" bestFit="1" customWidth="1"/>
    <col min="15" max="15" width="6.7109375" bestFit="1" customWidth="1"/>
    <col min="16" max="16" width="6" bestFit="1" customWidth="1"/>
    <col min="17" max="17" width="8.7109375" style="24" bestFit="1" customWidth="1"/>
    <col min="18" max="18" width="9.85546875" style="24" bestFit="1" customWidth="1"/>
  </cols>
  <sheetData>
    <row r="2" spans="1:18" ht="20.25" x14ac:dyDescent="0.25">
      <c r="A2" s="903" t="s">
        <v>0</v>
      </c>
      <c r="B2" s="903"/>
      <c r="C2" s="903"/>
      <c r="D2" s="903"/>
      <c r="E2" s="903"/>
      <c r="F2" s="903"/>
      <c r="G2" s="903"/>
      <c r="H2" s="903"/>
      <c r="I2" s="903"/>
      <c r="J2" s="903"/>
      <c r="K2" s="903"/>
      <c r="L2" s="903"/>
    </row>
    <row r="3" spans="1:18" ht="20.25" x14ac:dyDescent="0.25">
      <c r="A3" s="903" t="s">
        <v>1</v>
      </c>
      <c r="B3" s="903"/>
      <c r="C3" s="903"/>
      <c r="D3" s="903"/>
      <c r="E3" s="903"/>
      <c r="F3" s="903"/>
      <c r="G3" s="903"/>
      <c r="H3" s="903"/>
      <c r="I3" s="903"/>
      <c r="J3" s="903"/>
      <c r="K3" s="903"/>
      <c r="L3" s="903"/>
    </row>
    <row r="4" spans="1:18" ht="19.5" thickBot="1" x14ac:dyDescent="0.3">
      <c r="A4" s="785" t="s">
        <v>2</v>
      </c>
      <c r="B4" s="785"/>
      <c r="C4" s="785"/>
      <c r="D4" s="785"/>
      <c r="E4" s="785"/>
      <c r="F4" s="785"/>
      <c r="G4" s="785"/>
      <c r="H4" s="785"/>
      <c r="I4" s="785"/>
      <c r="J4" s="785"/>
      <c r="K4" s="785"/>
      <c r="L4" s="785"/>
    </row>
    <row r="5" spans="1:18" ht="32.25" thickBot="1" x14ac:dyDescent="0.3">
      <c r="A5" s="926" t="s">
        <v>356</v>
      </c>
      <c r="B5" s="927"/>
      <c r="C5" s="927"/>
      <c r="D5" s="927"/>
      <c r="E5" s="927"/>
      <c r="F5" s="927"/>
      <c r="G5" s="927"/>
      <c r="H5" s="927"/>
      <c r="I5" s="927"/>
      <c r="J5" s="927"/>
      <c r="K5" s="927"/>
      <c r="L5" s="927"/>
      <c r="M5" s="927"/>
      <c r="N5" s="927"/>
      <c r="O5" s="927"/>
      <c r="P5" s="927"/>
      <c r="Q5" s="927"/>
      <c r="R5" s="928"/>
    </row>
    <row r="6" spans="1:18" x14ac:dyDescent="0.25">
      <c r="A6" s="132" t="s">
        <v>13</v>
      </c>
      <c r="B6" s="132" t="s">
        <v>2613</v>
      </c>
      <c r="C6" s="500" t="s">
        <v>15</v>
      </c>
      <c r="D6" s="132" t="s">
        <v>7</v>
      </c>
      <c r="E6" s="132" t="s">
        <v>2753</v>
      </c>
      <c r="F6" s="132" t="s">
        <v>3747</v>
      </c>
      <c r="G6" s="132" t="s">
        <v>2862</v>
      </c>
      <c r="H6" s="132" t="s">
        <v>2768</v>
      </c>
      <c r="I6" s="132" t="s">
        <v>2769</v>
      </c>
      <c r="J6" s="132" t="s">
        <v>2772</v>
      </c>
      <c r="K6" s="132" t="s">
        <v>2775</v>
      </c>
      <c r="L6" s="742" t="s">
        <v>2776</v>
      </c>
      <c r="M6" s="742" t="s">
        <v>2779</v>
      </c>
      <c r="N6" s="742" t="s">
        <v>2780</v>
      </c>
      <c r="O6" s="742" t="s">
        <v>2781</v>
      </c>
      <c r="P6" s="369" t="s">
        <v>1462</v>
      </c>
      <c r="Q6" s="344" t="s">
        <v>868</v>
      </c>
      <c r="R6" s="344" t="s">
        <v>869</v>
      </c>
    </row>
    <row r="7" spans="1:18" ht="24" x14ac:dyDescent="0.25">
      <c r="A7" s="78">
        <v>1</v>
      </c>
      <c r="B7" s="393">
        <v>19001092</v>
      </c>
      <c r="C7" s="85" t="s">
        <v>2265</v>
      </c>
      <c r="D7" s="78" t="s">
        <v>20</v>
      </c>
      <c r="E7" s="501">
        <v>200</v>
      </c>
      <c r="F7" s="501">
        <v>200</v>
      </c>
      <c r="G7" s="501">
        <v>30</v>
      </c>
      <c r="H7" s="501">
        <v>10</v>
      </c>
      <c r="I7" s="501">
        <v>200</v>
      </c>
      <c r="J7" s="501">
        <v>3</v>
      </c>
      <c r="K7" s="501">
        <v>100</v>
      </c>
      <c r="L7" s="501">
        <v>20</v>
      </c>
      <c r="M7" s="501">
        <v>20</v>
      </c>
      <c r="N7" s="640">
        <v>2</v>
      </c>
      <c r="O7" s="501">
        <v>2</v>
      </c>
      <c r="P7" s="502">
        <f>E7+G7+H7+I7+J7+K7+L7+M7+N7+O7</f>
        <v>587</v>
      </c>
      <c r="Q7" s="274">
        <v>6.49</v>
      </c>
      <c r="R7" s="274">
        <f>Q7*P7</f>
        <v>3809.63</v>
      </c>
    </row>
    <row r="8" spans="1:18" ht="24" x14ac:dyDescent="0.25">
      <c r="A8" s="78">
        <v>2</v>
      </c>
      <c r="B8" s="393">
        <v>19001222</v>
      </c>
      <c r="C8" s="85" t="s">
        <v>2266</v>
      </c>
      <c r="D8" s="78" t="s">
        <v>20</v>
      </c>
      <c r="E8" s="501">
        <v>50</v>
      </c>
      <c r="F8" s="501">
        <v>50</v>
      </c>
      <c r="G8" s="501">
        <v>30</v>
      </c>
      <c r="H8" s="501">
        <v>10</v>
      </c>
      <c r="I8" s="501">
        <v>150</v>
      </c>
      <c r="J8" s="501">
        <v>5</v>
      </c>
      <c r="K8" s="501">
        <v>100</v>
      </c>
      <c r="L8" s="501">
        <v>5</v>
      </c>
      <c r="M8" s="501">
        <v>20</v>
      </c>
      <c r="N8" s="640">
        <v>4</v>
      </c>
      <c r="O8" s="501"/>
      <c r="P8" s="502">
        <f t="shared" ref="P8:P41" si="0">E8+G8+H8+I8+J8+K8+L8+M8+N8+O8</f>
        <v>374</v>
      </c>
      <c r="Q8" s="274">
        <v>35</v>
      </c>
      <c r="R8" s="274">
        <f t="shared" ref="R8:R41" si="1">Q8*P8</f>
        <v>13090</v>
      </c>
    </row>
    <row r="9" spans="1:18" ht="36" x14ac:dyDescent="0.25">
      <c r="A9" s="78">
        <v>3</v>
      </c>
      <c r="B9" s="393">
        <v>8003199</v>
      </c>
      <c r="C9" s="85" t="s">
        <v>2267</v>
      </c>
      <c r="D9" s="78" t="s">
        <v>20</v>
      </c>
      <c r="E9" s="501">
        <v>200</v>
      </c>
      <c r="F9" s="501">
        <v>200</v>
      </c>
      <c r="G9" s="501">
        <v>100</v>
      </c>
      <c r="H9" s="501">
        <v>10</v>
      </c>
      <c r="I9" s="501">
        <v>2000</v>
      </c>
      <c r="J9" s="501">
        <v>10</v>
      </c>
      <c r="K9" s="501">
        <v>100</v>
      </c>
      <c r="L9" s="501">
        <v>10</v>
      </c>
      <c r="M9" s="501"/>
      <c r="N9" s="640">
        <v>10</v>
      </c>
      <c r="O9" s="501">
        <v>2</v>
      </c>
      <c r="P9" s="502">
        <f t="shared" si="0"/>
        <v>2442</v>
      </c>
      <c r="Q9" s="274">
        <v>6.19</v>
      </c>
      <c r="R9" s="274">
        <f t="shared" si="1"/>
        <v>15115.980000000001</v>
      </c>
    </row>
    <row r="10" spans="1:18" ht="36" x14ac:dyDescent="0.25">
      <c r="A10" s="78">
        <v>4</v>
      </c>
      <c r="B10" s="393">
        <v>8002508</v>
      </c>
      <c r="C10" s="85" t="s">
        <v>2268</v>
      </c>
      <c r="D10" s="78" t="s">
        <v>20</v>
      </c>
      <c r="E10" s="501">
        <v>40</v>
      </c>
      <c r="F10" s="501">
        <v>40</v>
      </c>
      <c r="G10" s="501">
        <v>100</v>
      </c>
      <c r="H10" s="501">
        <v>10</v>
      </c>
      <c r="I10" s="501">
        <v>2000</v>
      </c>
      <c r="J10" s="501">
        <v>10</v>
      </c>
      <c r="K10" s="501">
        <v>100</v>
      </c>
      <c r="L10" s="501">
        <v>10</v>
      </c>
      <c r="M10" s="501"/>
      <c r="N10" s="640">
        <v>10</v>
      </c>
      <c r="O10" s="501">
        <v>2</v>
      </c>
      <c r="P10" s="502">
        <f t="shared" si="0"/>
        <v>2282</v>
      </c>
      <c r="Q10" s="274">
        <v>10.9</v>
      </c>
      <c r="R10" s="274">
        <f t="shared" si="1"/>
        <v>24873.8</v>
      </c>
    </row>
    <row r="11" spans="1:18" ht="24" x14ac:dyDescent="0.25">
      <c r="A11" s="78">
        <v>5</v>
      </c>
      <c r="B11" s="393">
        <v>225001061</v>
      </c>
      <c r="C11" s="85" t="s">
        <v>2269</v>
      </c>
      <c r="D11" s="78" t="s">
        <v>20</v>
      </c>
      <c r="E11" s="641">
        <v>50</v>
      </c>
      <c r="F11" s="641">
        <v>50</v>
      </c>
      <c r="G11" s="501">
        <v>5</v>
      </c>
      <c r="H11" s="501"/>
      <c r="I11" s="501">
        <v>50</v>
      </c>
      <c r="J11" s="501">
        <v>5</v>
      </c>
      <c r="K11" s="501">
        <v>10</v>
      </c>
      <c r="L11" s="501">
        <v>3</v>
      </c>
      <c r="M11" s="501">
        <v>4</v>
      </c>
      <c r="N11" s="640">
        <v>2</v>
      </c>
      <c r="O11" s="501">
        <v>2</v>
      </c>
      <c r="P11" s="502">
        <f t="shared" si="0"/>
        <v>131</v>
      </c>
      <c r="Q11" s="274">
        <v>161.88999999999999</v>
      </c>
      <c r="R11" s="274">
        <f t="shared" si="1"/>
        <v>21207.589999999997</v>
      </c>
    </row>
    <row r="12" spans="1:18" ht="84" x14ac:dyDescent="0.25">
      <c r="A12" s="78">
        <v>6</v>
      </c>
      <c r="B12" s="393">
        <v>220001036</v>
      </c>
      <c r="C12" s="85" t="s">
        <v>2270</v>
      </c>
      <c r="D12" s="78" t="s">
        <v>20</v>
      </c>
      <c r="E12" s="641">
        <v>50</v>
      </c>
      <c r="F12" s="641">
        <v>50</v>
      </c>
      <c r="G12" s="501">
        <v>3</v>
      </c>
      <c r="H12" s="501">
        <v>20</v>
      </c>
      <c r="I12" s="501">
        <v>50</v>
      </c>
      <c r="J12" s="501">
        <v>4</v>
      </c>
      <c r="K12" s="501">
        <v>30</v>
      </c>
      <c r="L12" s="501">
        <v>3</v>
      </c>
      <c r="M12" s="501"/>
      <c r="N12" s="640">
        <v>1</v>
      </c>
      <c r="O12" s="501"/>
      <c r="P12" s="502">
        <f t="shared" si="0"/>
        <v>161</v>
      </c>
      <c r="Q12" s="484">
        <v>175</v>
      </c>
      <c r="R12" s="570">
        <f t="shared" si="1"/>
        <v>28175</v>
      </c>
    </row>
    <row r="13" spans="1:18" ht="36" x14ac:dyDescent="0.25">
      <c r="A13" s="78">
        <v>7</v>
      </c>
      <c r="B13" s="393">
        <v>19001324</v>
      </c>
      <c r="C13" s="85" t="s">
        <v>2271</v>
      </c>
      <c r="D13" s="78" t="s">
        <v>20</v>
      </c>
      <c r="E13" s="501">
        <v>20</v>
      </c>
      <c r="F13" s="501">
        <v>20</v>
      </c>
      <c r="G13" s="501">
        <v>10</v>
      </c>
      <c r="H13" s="501">
        <v>20</v>
      </c>
      <c r="I13" s="501">
        <v>30</v>
      </c>
      <c r="J13" s="501">
        <v>2</v>
      </c>
      <c r="K13" s="501">
        <v>30</v>
      </c>
      <c r="L13" s="501">
        <v>5</v>
      </c>
      <c r="M13" s="501">
        <v>30</v>
      </c>
      <c r="N13" s="640">
        <v>2</v>
      </c>
      <c r="O13" s="501"/>
      <c r="P13" s="502">
        <f t="shared" si="0"/>
        <v>149</v>
      </c>
      <c r="Q13" s="357">
        <v>85</v>
      </c>
      <c r="R13" s="570">
        <f t="shared" si="1"/>
        <v>12665</v>
      </c>
    </row>
    <row r="14" spans="1:18" ht="36" x14ac:dyDescent="0.25">
      <c r="A14" s="78">
        <v>8</v>
      </c>
      <c r="B14" s="393">
        <v>8003479</v>
      </c>
      <c r="C14" s="85" t="s">
        <v>3042</v>
      </c>
      <c r="D14" s="78" t="s">
        <v>20</v>
      </c>
      <c r="E14" s="501">
        <v>20</v>
      </c>
      <c r="F14" s="501">
        <v>20</v>
      </c>
      <c r="G14" s="501">
        <v>10</v>
      </c>
      <c r="H14" s="501">
        <v>20</v>
      </c>
      <c r="I14" s="501">
        <v>100</v>
      </c>
      <c r="J14" s="501">
        <v>5</v>
      </c>
      <c r="K14" s="501">
        <v>100</v>
      </c>
      <c r="L14" s="501">
        <v>5</v>
      </c>
      <c r="M14" s="501">
        <v>10</v>
      </c>
      <c r="N14" s="640">
        <v>10</v>
      </c>
      <c r="O14" s="501"/>
      <c r="P14" s="502">
        <f t="shared" si="0"/>
        <v>280</v>
      </c>
      <c r="Q14" s="357">
        <v>10.48</v>
      </c>
      <c r="R14" s="274">
        <f t="shared" si="1"/>
        <v>2934.4</v>
      </c>
    </row>
    <row r="15" spans="1:18" ht="36" x14ac:dyDescent="0.25">
      <c r="A15" s="78">
        <v>9</v>
      </c>
      <c r="B15" s="393">
        <v>9001093</v>
      </c>
      <c r="C15" s="85" t="s">
        <v>3043</v>
      </c>
      <c r="D15" s="78" t="s">
        <v>20</v>
      </c>
      <c r="E15" s="501">
        <v>20</v>
      </c>
      <c r="F15" s="501">
        <v>20</v>
      </c>
      <c r="G15" s="501">
        <v>30</v>
      </c>
      <c r="H15" s="501">
        <v>10</v>
      </c>
      <c r="I15" s="501">
        <v>50</v>
      </c>
      <c r="J15" s="501">
        <v>5</v>
      </c>
      <c r="K15" s="501">
        <v>30</v>
      </c>
      <c r="L15" s="501">
        <v>5</v>
      </c>
      <c r="M15" s="501"/>
      <c r="N15" s="640"/>
      <c r="O15" s="501">
        <v>2</v>
      </c>
      <c r="P15" s="502">
        <f t="shared" si="0"/>
        <v>152</v>
      </c>
      <c r="Q15" s="357">
        <v>28.8</v>
      </c>
      <c r="R15" s="274">
        <f t="shared" si="1"/>
        <v>4377.6000000000004</v>
      </c>
    </row>
    <row r="16" spans="1:18" x14ac:dyDescent="0.25">
      <c r="A16" s="78">
        <v>10</v>
      </c>
      <c r="B16" s="393">
        <v>9001146</v>
      </c>
      <c r="C16" s="85" t="s">
        <v>2272</v>
      </c>
      <c r="D16" s="78" t="s">
        <v>20</v>
      </c>
      <c r="E16" s="501">
        <v>20</v>
      </c>
      <c r="F16" s="501">
        <v>20</v>
      </c>
      <c r="G16" s="501">
        <v>20</v>
      </c>
      <c r="H16" s="501">
        <v>30</v>
      </c>
      <c r="I16" s="501">
        <v>80</v>
      </c>
      <c r="J16" s="501">
        <v>6</v>
      </c>
      <c r="K16" s="501">
        <v>50</v>
      </c>
      <c r="L16" s="501">
        <v>5</v>
      </c>
      <c r="M16" s="501">
        <v>40</v>
      </c>
      <c r="N16" s="640">
        <v>10</v>
      </c>
      <c r="O16" s="501"/>
      <c r="P16" s="502">
        <f t="shared" si="0"/>
        <v>261</v>
      </c>
      <c r="Q16" s="274">
        <v>19</v>
      </c>
      <c r="R16" s="274">
        <f t="shared" si="1"/>
        <v>4959</v>
      </c>
    </row>
    <row r="17" spans="1:18" ht="216" x14ac:dyDescent="0.25">
      <c r="A17" s="78">
        <v>11</v>
      </c>
      <c r="B17" s="393">
        <v>191001069</v>
      </c>
      <c r="C17" s="85" t="s">
        <v>2289</v>
      </c>
      <c r="D17" s="78" t="s">
        <v>20</v>
      </c>
      <c r="E17" s="501">
        <v>20</v>
      </c>
      <c r="F17" s="501">
        <v>20</v>
      </c>
      <c r="G17" s="501">
        <v>10</v>
      </c>
      <c r="H17" s="501">
        <v>20</v>
      </c>
      <c r="I17" s="501">
        <v>50</v>
      </c>
      <c r="J17" s="501">
        <v>2</v>
      </c>
      <c r="K17" s="501">
        <v>50</v>
      </c>
      <c r="L17" s="501">
        <v>5</v>
      </c>
      <c r="M17" s="501">
        <v>20</v>
      </c>
      <c r="N17" s="640">
        <v>2</v>
      </c>
      <c r="O17" s="501"/>
      <c r="P17" s="502">
        <f t="shared" si="0"/>
        <v>179</v>
      </c>
      <c r="Q17" s="570">
        <v>300</v>
      </c>
      <c r="R17" s="570">
        <f t="shared" si="1"/>
        <v>53700</v>
      </c>
    </row>
    <row r="18" spans="1:18" ht="24" x14ac:dyDescent="0.25">
      <c r="A18" s="78">
        <v>12</v>
      </c>
      <c r="B18" s="393">
        <v>225001037</v>
      </c>
      <c r="C18" s="85" t="s">
        <v>2273</v>
      </c>
      <c r="D18" s="78" t="s">
        <v>20</v>
      </c>
      <c r="E18" s="501">
        <v>5</v>
      </c>
      <c r="F18" s="501">
        <v>5</v>
      </c>
      <c r="G18" s="501">
        <v>30</v>
      </c>
      <c r="H18" s="501">
        <v>20</v>
      </c>
      <c r="I18" s="501">
        <v>200</v>
      </c>
      <c r="J18" s="501">
        <v>5</v>
      </c>
      <c r="K18" s="501">
        <v>50</v>
      </c>
      <c r="L18" s="501">
        <v>5</v>
      </c>
      <c r="M18" s="501">
        <v>10</v>
      </c>
      <c r="N18" s="640">
        <v>5</v>
      </c>
      <c r="O18" s="501"/>
      <c r="P18" s="502">
        <f t="shared" si="0"/>
        <v>330</v>
      </c>
      <c r="Q18" s="570">
        <v>35.299999999999997</v>
      </c>
      <c r="R18" s="570">
        <f t="shared" si="1"/>
        <v>11648.999999999998</v>
      </c>
    </row>
    <row r="19" spans="1:18" ht="60" x14ac:dyDescent="0.25">
      <c r="A19" s="78">
        <v>13</v>
      </c>
      <c r="B19" s="393">
        <v>24001008</v>
      </c>
      <c r="C19" s="85" t="s">
        <v>3044</v>
      </c>
      <c r="D19" s="78" t="s">
        <v>20</v>
      </c>
      <c r="E19" s="501">
        <v>2</v>
      </c>
      <c r="F19" s="501">
        <v>2</v>
      </c>
      <c r="G19" s="501">
        <v>10</v>
      </c>
      <c r="H19" s="501"/>
      <c r="I19" s="501">
        <v>40</v>
      </c>
      <c r="J19" s="501">
        <v>3</v>
      </c>
      <c r="K19" s="501">
        <v>20</v>
      </c>
      <c r="L19" s="501">
        <v>3</v>
      </c>
      <c r="M19" s="501">
        <v>10</v>
      </c>
      <c r="N19" s="640"/>
      <c r="O19" s="501"/>
      <c r="P19" s="502">
        <f t="shared" si="0"/>
        <v>88</v>
      </c>
      <c r="Q19" s="570">
        <v>114</v>
      </c>
      <c r="R19" s="570">
        <f t="shared" si="1"/>
        <v>10032</v>
      </c>
    </row>
    <row r="20" spans="1:18" ht="36" x14ac:dyDescent="0.25">
      <c r="A20" s="78">
        <v>14</v>
      </c>
      <c r="B20" s="393">
        <v>225001027</v>
      </c>
      <c r="C20" s="85" t="s">
        <v>2274</v>
      </c>
      <c r="D20" s="78" t="s">
        <v>20</v>
      </c>
      <c r="E20" s="501">
        <v>10</v>
      </c>
      <c r="F20" s="501">
        <v>10</v>
      </c>
      <c r="G20" s="501">
        <v>5</v>
      </c>
      <c r="H20" s="501"/>
      <c r="I20" s="501">
        <v>30</v>
      </c>
      <c r="J20" s="501">
        <v>2</v>
      </c>
      <c r="K20" s="501">
        <v>10</v>
      </c>
      <c r="L20" s="501">
        <v>3</v>
      </c>
      <c r="M20" s="501"/>
      <c r="N20" s="640">
        <v>2</v>
      </c>
      <c r="O20" s="501"/>
      <c r="P20" s="502">
        <f t="shared" si="0"/>
        <v>62</v>
      </c>
      <c r="Q20" s="570">
        <v>390</v>
      </c>
      <c r="R20" s="570">
        <f t="shared" si="1"/>
        <v>24180</v>
      </c>
    </row>
    <row r="21" spans="1:18" x14ac:dyDescent="0.25">
      <c r="A21" s="78">
        <v>15</v>
      </c>
      <c r="B21" s="393">
        <v>8003040</v>
      </c>
      <c r="C21" s="85" t="s">
        <v>2275</v>
      </c>
      <c r="D21" s="78" t="s">
        <v>20</v>
      </c>
      <c r="E21" s="501">
        <v>5</v>
      </c>
      <c r="F21" s="501">
        <v>5</v>
      </c>
      <c r="G21" s="501">
        <v>30</v>
      </c>
      <c r="H21" s="501"/>
      <c r="I21" s="501">
        <v>500</v>
      </c>
      <c r="J21" s="501">
        <v>1</v>
      </c>
      <c r="K21" s="501">
        <v>50</v>
      </c>
      <c r="L21" s="501">
        <v>5</v>
      </c>
      <c r="M21" s="501">
        <v>20</v>
      </c>
      <c r="N21" s="640">
        <v>2</v>
      </c>
      <c r="O21" s="501"/>
      <c r="P21" s="502">
        <f t="shared" si="0"/>
        <v>613</v>
      </c>
      <c r="Q21" s="570">
        <v>1.98</v>
      </c>
      <c r="R21" s="570">
        <f t="shared" si="1"/>
        <v>1213.74</v>
      </c>
    </row>
    <row r="22" spans="1:18" x14ac:dyDescent="0.25">
      <c r="A22" s="78">
        <v>16</v>
      </c>
      <c r="B22" s="393">
        <v>225001039</v>
      </c>
      <c r="C22" s="85" t="s">
        <v>2276</v>
      </c>
      <c r="D22" s="78" t="s">
        <v>90</v>
      </c>
      <c r="E22" s="501">
        <v>5</v>
      </c>
      <c r="F22" s="501">
        <v>5</v>
      </c>
      <c r="G22" s="501">
        <v>1</v>
      </c>
      <c r="H22" s="501"/>
      <c r="I22" s="501">
        <v>5</v>
      </c>
      <c r="J22" s="501">
        <v>1</v>
      </c>
      <c r="K22" s="501">
        <v>5</v>
      </c>
      <c r="L22" s="501">
        <v>2</v>
      </c>
      <c r="M22" s="501">
        <v>2</v>
      </c>
      <c r="N22" s="640"/>
      <c r="O22" s="501"/>
      <c r="P22" s="502">
        <f t="shared" si="0"/>
        <v>21</v>
      </c>
      <c r="Q22" s="570">
        <v>509</v>
      </c>
      <c r="R22" s="570">
        <f t="shared" si="1"/>
        <v>10689</v>
      </c>
    </row>
    <row r="23" spans="1:18" ht="24" x14ac:dyDescent="0.25">
      <c r="A23" s="78">
        <v>17</v>
      </c>
      <c r="B23" s="393">
        <v>225001040</v>
      </c>
      <c r="C23" s="85" t="s">
        <v>2277</v>
      </c>
      <c r="D23" s="78" t="s">
        <v>20</v>
      </c>
      <c r="E23" s="501">
        <v>5</v>
      </c>
      <c r="F23" s="501">
        <v>5</v>
      </c>
      <c r="G23" s="501">
        <v>1</v>
      </c>
      <c r="H23" s="501"/>
      <c r="I23" s="501">
        <v>5</v>
      </c>
      <c r="J23" s="501">
        <v>1</v>
      </c>
      <c r="K23" s="501">
        <v>5</v>
      </c>
      <c r="L23" s="501">
        <v>2</v>
      </c>
      <c r="M23" s="501">
        <v>2</v>
      </c>
      <c r="N23" s="640"/>
      <c r="O23" s="501"/>
      <c r="P23" s="502">
        <f t="shared" si="0"/>
        <v>21</v>
      </c>
      <c r="Q23" s="570">
        <v>900</v>
      </c>
      <c r="R23" s="570">
        <f t="shared" si="1"/>
        <v>18900</v>
      </c>
    </row>
    <row r="24" spans="1:18" x14ac:dyDescent="0.25">
      <c r="A24" s="78">
        <v>18</v>
      </c>
      <c r="B24" s="393">
        <v>225001057</v>
      </c>
      <c r="C24" s="85" t="s">
        <v>146</v>
      </c>
      <c r="D24" s="78" t="s">
        <v>20</v>
      </c>
      <c r="E24" s="501">
        <v>10</v>
      </c>
      <c r="F24" s="501">
        <v>10</v>
      </c>
      <c r="G24" s="501">
        <v>10</v>
      </c>
      <c r="H24" s="501">
        <v>20</v>
      </c>
      <c r="I24" s="501">
        <v>50</v>
      </c>
      <c r="J24" s="501">
        <v>1</v>
      </c>
      <c r="K24" s="501">
        <v>10</v>
      </c>
      <c r="L24" s="501"/>
      <c r="M24" s="501"/>
      <c r="N24" s="640"/>
      <c r="O24" s="501"/>
      <c r="P24" s="502">
        <f t="shared" si="0"/>
        <v>101</v>
      </c>
      <c r="Q24" s="570">
        <v>32.5</v>
      </c>
      <c r="R24" s="570">
        <f t="shared" si="1"/>
        <v>3282.5</v>
      </c>
    </row>
    <row r="25" spans="1:18" x14ac:dyDescent="0.25">
      <c r="A25" s="78">
        <v>19</v>
      </c>
      <c r="B25" s="393">
        <v>225001058</v>
      </c>
      <c r="C25" s="85" t="s">
        <v>147</v>
      </c>
      <c r="D25" s="78" t="s">
        <v>20</v>
      </c>
      <c r="E25" s="501">
        <v>10</v>
      </c>
      <c r="F25" s="501">
        <v>10</v>
      </c>
      <c r="G25" s="501">
        <v>10</v>
      </c>
      <c r="H25" s="501">
        <v>20</v>
      </c>
      <c r="I25" s="501">
        <v>20</v>
      </c>
      <c r="J25" s="501">
        <v>1</v>
      </c>
      <c r="K25" s="501">
        <v>10</v>
      </c>
      <c r="L25" s="501">
        <v>5</v>
      </c>
      <c r="M25" s="501"/>
      <c r="N25" s="640"/>
      <c r="O25" s="501"/>
      <c r="P25" s="502">
        <f t="shared" si="0"/>
        <v>76</v>
      </c>
      <c r="Q25" s="570">
        <v>43</v>
      </c>
      <c r="R25" s="570">
        <f t="shared" si="1"/>
        <v>3268</v>
      </c>
    </row>
    <row r="26" spans="1:18" x14ac:dyDescent="0.25">
      <c r="A26" s="78">
        <v>20</v>
      </c>
      <c r="B26" s="393">
        <v>225001059</v>
      </c>
      <c r="C26" s="85" t="s">
        <v>2278</v>
      </c>
      <c r="D26" s="78" t="s">
        <v>20</v>
      </c>
      <c r="E26" s="501">
        <v>100</v>
      </c>
      <c r="F26" s="501">
        <v>100</v>
      </c>
      <c r="G26" s="501">
        <v>100</v>
      </c>
      <c r="H26" s="501"/>
      <c r="I26" s="501">
        <v>50</v>
      </c>
      <c r="J26" s="501">
        <v>3</v>
      </c>
      <c r="K26" s="501">
        <v>100</v>
      </c>
      <c r="L26" s="501">
        <v>3</v>
      </c>
      <c r="M26" s="501"/>
      <c r="N26" s="640"/>
      <c r="O26" s="501"/>
      <c r="P26" s="502">
        <f t="shared" si="0"/>
        <v>356</v>
      </c>
      <c r="Q26" s="570">
        <v>0.98</v>
      </c>
      <c r="R26" s="570">
        <f t="shared" si="1"/>
        <v>348.88</v>
      </c>
    </row>
    <row r="27" spans="1:18" x14ac:dyDescent="0.25">
      <c r="A27" s="78">
        <v>21</v>
      </c>
      <c r="B27" s="393">
        <v>9001082</v>
      </c>
      <c r="C27" s="85" t="s">
        <v>2279</v>
      </c>
      <c r="D27" s="78" t="s">
        <v>20</v>
      </c>
      <c r="E27" s="501">
        <v>100</v>
      </c>
      <c r="F27" s="501">
        <v>100</v>
      </c>
      <c r="G27" s="501">
        <v>100</v>
      </c>
      <c r="H27" s="501"/>
      <c r="I27" s="501">
        <v>50</v>
      </c>
      <c r="J27" s="501">
        <v>1</v>
      </c>
      <c r="K27" s="501">
        <v>100</v>
      </c>
      <c r="L27" s="501">
        <v>20</v>
      </c>
      <c r="M27" s="501"/>
      <c r="N27" s="640"/>
      <c r="O27" s="501"/>
      <c r="P27" s="502">
        <f t="shared" si="0"/>
        <v>371</v>
      </c>
      <c r="Q27" s="570">
        <v>0.98</v>
      </c>
      <c r="R27" s="570">
        <f t="shared" si="1"/>
        <v>363.58</v>
      </c>
    </row>
    <row r="28" spans="1:18" ht="24" x14ac:dyDescent="0.25">
      <c r="A28" s="78">
        <v>22</v>
      </c>
      <c r="B28" s="393">
        <v>9001090</v>
      </c>
      <c r="C28" s="85" t="s">
        <v>2280</v>
      </c>
      <c r="D28" s="78" t="s">
        <v>20</v>
      </c>
      <c r="E28" s="641">
        <v>50</v>
      </c>
      <c r="F28" s="641">
        <v>50</v>
      </c>
      <c r="G28" s="501">
        <v>20</v>
      </c>
      <c r="H28" s="501">
        <v>20</v>
      </c>
      <c r="I28" s="501">
        <v>30</v>
      </c>
      <c r="J28" s="501">
        <v>2</v>
      </c>
      <c r="K28" s="501">
        <v>50</v>
      </c>
      <c r="L28" s="501">
        <v>20</v>
      </c>
      <c r="M28" s="501"/>
      <c r="N28" s="640"/>
      <c r="O28" s="501">
        <v>2</v>
      </c>
      <c r="P28" s="502">
        <f t="shared" si="0"/>
        <v>194</v>
      </c>
      <c r="Q28" s="570">
        <v>158.19999999999999</v>
      </c>
      <c r="R28" s="570">
        <f t="shared" si="1"/>
        <v>30690.799999999999</v>
      </c>
    </row>
    <row r="29" spans="1:18" x14ac:dyDescent="0.25">
      <c r="A29" s="78">
        <v>23</v>
      </c>
      <c r="B29" s="393">
        <v>9001153</v>
      </c>
      <c r="C29" s="85" t="s">
        <v>148</v>
      </c>
      <c r="D29" s="78" t="s">
        <v>20</v>
      </c>
      <c r="E29" s="641">
        <v>20</v>
      </c>
      <c r="F29" s="641">
        <v>20</v>
      </c>
      <c r="G29" s="501">
        <v>10</v>
      </c>
      <c r="H29" s="501"/>
      <c r="I29" s="501">
        <v>50</v>
      </c>
      <c r="J29" s="501">
        <v>1</v>
      </c>
      <c r="K29" s="501">
        <v>5</v>
      </c>
      <c r="L29" s="501">
        <v>2</v>
      </c>
      <c r="M29" s="501"/>
      <c r="N29" s="640"/>
      <c r="O29" s="501"/>
      <c r="P29" s="502">
        <f t="shared" si="0"/>
        <v>88</v>
      </c>
      <c r="Q29" s="570">
        <v>89</v>
      </c>
      <c r="R29" s="570">
        <f t="shared" si="1"/>
        <v>7832</v>
      </c>
    </row>
    <row r="30" spans="1:18" ht="24" x14ac:dyDescent="0.25">
      <c r="A30" s="78">
        <v>24</v>
      </c>
      <c r="B30" s="393">
        <v>9001144</v>
      </c>
      <c r="C30" s="85" t="s">
        <v>2281</v>
      </c>
      <c r="D30" s="78" t="s">
        <v>20</v>
      </c>
      <c r="E30" s="501">
        <v>10</v>
      </c>
      <c r="F30" s="501">
        <v>10</v>
      </c>
      <c r="G30" s="501">
        <v>5</v>
      </c>
      <c r="H30" s="501"/>
      <c r="I30" s="501">
        <v>20</v>
      </c>
      <c r="J30" s="501">
        <v>2</v>
      </c>
      <c r="K30" s="501">
        <v>10</v>
      </c>
      <c r="L30" s="501">
        <v>5</v>
      </c>
      <c r="M30" s="501"/>
      <c r="N30" s="640"/>
      <c r="O30" s="501"/>
      <c r="P30" s="502">
        <f t="shared" si="0"/>
        <v>52</v>
      </c>
      <c r="Q30" s="570">
        <v>159.19999999999999</v>
      </c>
      <c r="R30" s="570">
        <f t="shared" si="1"/>
        <v>8278.4</v>
      </c>
    </row>
    <row r="31" spans="1:18" ht="24" x14ac:dyDescent="0.25">
      <c r="A31" s="78">
        <v>25</v>
      </c>
      <c r="B31" s="393">
        <v>225001060</v>
      </c>
      <c r="C31" s="85" t="s">
        <v>2282</v>
      </c>
      <c r="D31" s="78" t="s">
        <v>20</v>
      </c>
      <c r="E31" s="501">
        <v>500</v>
      </c>
      <c r="F31" s="501">
        <v>500</v>
      </c>
      <c r="G31" s="501">
        <v>5</v>
      </c>
      <c r="H31" s="501"/>
      <c r="I31" s="501">
        <v>50</v>
      </c>
      <c r="J31" s="501">
        <v>2</v>
      </c>
      <c r="K31" s="501">
        <v>30</v>
      </c>
      <c r="L31" s="501">
        <v>5</v>
      </c>
      <c r="M31" s="501"/>
      <c r="N31" s="640"/>
      <c r="O31" s="501"/>
      <c r="P31" s="502">
        <f t="shared" si="0"/>
        <v>592</v>
      </c>
      <c r="Q31" s="570">
        <v>85</v>
      </c>
      <c r="R31" s="570">
        <f t="shared" si="1"/>
        <v>50320</v>
      </c>
    </row>
    <row r="32" spans="1:18" x14ac:dyDescent="0.25">
      <c r="A32" s="78">
        <v>26</v>
      </c>
      <c r="B32" s="393">
        <v>225001024</v>
      </c>
      <c r="C32" s="85" t="s">
        <v>2283</v>
      </c>
      <c r="D32" s="78" t="s">
        <v>20</v>
      </c>
      <c r="E32" s="641">
        <v>50</v>
      </c>
      <c r="F32" s="641">
        <v>50</v>
      </c>
      <c r="G32" s="501">
        <v>10</v>
      </c>
      <c r="H32" s="501">
        <v>5</v>
      </c>
      <c r="I32" s="501">
        <v>30</v>
      </c>
      <c r="J32" s="501">
        <v>2</v>
      </c>
      <c r="K32" s="501">
        <v>5</v>
      </c>
      <c r="L32" s="501">
        <v>5</v>
      </c>
      <c r="M32" s="501"/>
      <c r="N32" s="640">
        <v>2</v>
      </c>
      <c r="O32" s="501"/>
      <c r="P32" s="502">
        <f t="shared" si="0"/>
        <v>109</v>
      </c>
      <c r="Q32" s="570">
        <v>100.99</v>
      </c>
      <c r="R32" s="570">
        <f t="shared" si="1"/>
        <v>11007.91</v>
      </c>
    </row>
    <row r="33" spans="1:18" x14ac:dyDescent="0.25">
      <c r="A33" s="78">
        <v>27</v>
      </c>
      <c r="B33" s="393">
        <v>225001025</v>
      </c>
      <c r="C33" s="85" t="s">
        <v>2284</v>
      </c>
      <c r="D33" s="78" t="s">
        <v>20</v>
      </c>
      <c r="E33" s="501">
        <v>50</v>
      </c>
      <c r="F33" s="501">
        <v>50</v>
      </c>
      <c r="G33" s="501">
        <v>10</v>
      </c>
      <c r="H33" s="501">
        <v>5</v>
      </c>
      <c r="I33" s="501">
        <v>30</v>
      </c>
      <c r="J33" s="501">
        <v>2</v>
      </c>
      <c r="K33" s="501">
        <v>5</v>
      </c>
      <c r="L33" s="501">
        <v>3</v>
      </c>
      <c r="M33" s="501"/>
      <c r="N33" s="640">
        <v>2</v>
      </c>
      <c r="O33" s="501"/>
      <c r="P33" s="502">
        <f t="shared" si="0"/>
        <v>107</v>
      </c>
      <c r="Q33" s="570">
        <v>100.99</v>
      </c>
      <c r="R33" s="570">
        <f t="shared" si="1"/>
        <v>10805.93</v>
      </c>
    </row>
    <row r="34" spans="1:18" ht="24" x14ac:dyDescent="0.25">
      <c r="A34" s="78">
        <v>28</v>
      </c>
      <c r="B34" s="393">
        <v>9001147</v>
      </c>
      <c r="C34" s="85" t="s">
        <v>2285</v>
      </c>
      <c r="D34" s="78" t="s">
        <v>20</v>
      </c>
      <c r="E34" s="501">
        <v>100</v>
      </c>
      <c r="F34" s="501">
        <v>100</v>
      </c>
      <c r="G34" s="501">
        <v>10</v>
      </c>
      <c r="H34" s="501"/>
      <c r="I34" s="501">
        <v>50</v>
      </c>
      <c r="J34" s="501">
        <v>2</v>
      </c>
      <c r="K34" s="501">
        <v>10</v>
      </c>
      <c r="L34" s="501">
        <v>2</v>
      </c>
      <c r="M34" s="501"/>
      <c r="N34" s="640">
        <v>2</v>
      </c>
      <c r="O34" s="501"/>
      <c r="P34" s="502">
        <f t="shared" si="0"/>
        <v>176</v>
      </c>
      <c r="Q34" s="570">
        <v>39.9</v>
      </c>
      <c r="R34" s="570">
        <f t="shared" si="1"/>
        <v>7022.4</v>
      </c>
    </row>
    <row r="35" spans="1:18" x14ac:dyDescent="0.25">
      <c r="A35" s="78">
        <v>29</v>
      </c>
      <c r="B35" s="393">
        <v>9001152</v>
      </c>
      <c r="C35" s="85" t="s">
        <v>2286</v>
      </c>
      <c r="D35" s="78" t="s">
        <v>20</v>
      </c>
      <c r="E35" s="501">
        <v>100</v>
      </c>
      <c r="F35" s="501">
        <v>100</v>
      </c>
      <c r="G35" s="501">
        <v>10</v>
      </c>
      <c r="H35" s="501">
        <v>20</v>
      </c>
      <c r="I35" s="501">
        <v>80</v>
      </c>
      <c r="J35" s="501">
        <v>2</v>
      </c>
      <c r="K35" s="501">
        <v>30</v>
      </c>
      <c r="L35" s="501">
        <v>2</v>
      </c>
      <c r="M35" s="501"/>
      <c r="N35" s="640">
        <v>5</v>
      </c>
      <c r="O35" s="501"/>
      <c r="P35" s="502">
        <f t="shared" si="0"/>
        <v>249</v>
      </c>
      <c r="Q35" s="570">
        <v>39.9</v>
      </c>
      <c r="R35" s="570">
        <f t="shared" si="1"/>
        <v>9935.1</v>
      </c>
    </row>
    <row r="36" spans="1:18" ht="192" x14ac:dyDescent="0.25">
      <c r="A36" s="78">
        <v>30</v>
      </c>
      <c r="B36" s="393">
        <v>191001011</v>
      </c>
      <c r="C36" s="85" t="s">
        <v>2290</v>
      </c>
      <c r="D36" s="78" t="s">
        <v>20</v>
      </c>
      <c r="E36" s="501">
        <v>20</v>
      </c>
      <c r="F36" s="501">
        <v>20</v>
      </c>
      <c r="G36" s="501"/>
      <c r="H36" s="501"/>
      <c r="I36" s="501">
        <v>10</v>
      </c>
      <c r="J36" s="501">
        <v>2</v>
      </c>
      <c r="K36" s="501">
        <v>2</v>
      </c>
      <c r="L36" s="501">
        <v>2</v>
      </c>
      <c r="M36" s="501">
        <v>10</v>
      </c>
      <c r="N36" s="640"/>
      <c r="O36" s="501"/>
      <c r="P36" s="502">
        <f t="shared" si="0"/>
        <v>46</v>
      </c>
      <c r="Q36" s="570">
        <v>215</v>
      </c>
      <c r="R36" s="570">
        <f t="shared" si="1"/>
        <v>9890</v>
      </c>
    </row>
    <row r="37" spans="1:18" ht="409.5" x14ac:dyDescent="0.25">
      <c r="A37" s="78">
        <v>31</v>
      </c>
      <c r="B37" s="393">
        <v>191001013</v>
      </c>
      <c r="C37" s="85" t="s">
        <v>3045</v>
      </c>
      <c r="D37" s="78" t="s">
        <v>20</v>
      </c>
      <c r="E37" s="501">
        <v>20</v>
      </c>
      <c r="F37" s="501">
        <v>20</v>
      </c>
      <c r="G37" s="501">
        <v>10</v>
      </c>
      <c r="H37" s="501"/>
      <c r="I37" s="501">
        <v>30</v>
      </c>
      <c r="J37" s="501">
        <v>1</v>
      </c>
      <c r="K37" s="501">
        <v>2</v>
      </c>
      <c r="L37" s="501">
        <v>5</v>
      </c>
      <c r="M37" s="501">
        <v>10</v>
      </c>
      <c r="N37" s="640"/>
      <c r="O37" s="501"/>
      <c r="P37" s="502">
        <f t="shared" si="0"/>
        <v>78</v>
      </c>
      <c r="Q37" s="570">
        <v>180</v>
      </c>
      <c r="R37" s="570">
        <f t="shared" si="1"/>
        <v>14040</v>
      </c>
    </row>
    <row r="38" spans="1:18" x14ac:dyDescent="0.25">
      <c r="A38" s="78">
        <v>32</v>
      </c>
      <c r="B38" s="393">
        <v>191001014</v>
      </c>
      <c r="C38" s="85" t="s">
        <v>2287</v>
      </c>
      <c r="D38" s="78" t="s">
        <v>20</v>
      </c>
      <c r="E38" s="501">
        <v>10</v>
      </c>
      <c r="F38" s="501">
        <v>10</v>
      </c>
      <c r="G38" s="501">
        <v>10</v>
      </c>
      <c r="H38" s="501"/>
      <c r="I38" s="501">
        <v>30</v>
      </c>
      <c r="J38" s="501">
        <v>1</v>
      </c>
      <c r="K38" s="501">
        <v>20</v>
      </c>
      <c r="L38" s="501">
        <v>2</v>
      </c>
      <c r="M38" s="501"/>
      <c r="N38" s="640"/>
      <c r="O38" s="501"/>
      <c r="P38" s="425">
        <f t="shared" si="0"/>
        <v>73</v>
      </c>
      <c r="Q38" s="274">
        <v>550</v>
      </c>
      <c r="R38" s="274">
        <f t="shared" si="1"/>
        <v>40150</v>
      </c>
    </row>
    <row r="39" spans="1:18" x14ac:dyDescent="0.25">
      <c r="A39" s="78">
        <v>33</v>
      </c>
      <c r="B39" s="393">
        <v>191001076</v>
      </c>
      <c r="C39" s="85" t="s">
        <v>2288</v>
      </c>
      <c r="D39" s="78" t="s">
        <v>20</v>
      </c>
      <c r="E39" s="501">
        <v>10</v>
      </c>
      <c r="F39" s="501">
        <v>10</v>
      </c>
      <c r="G39" s="501">
        <v>10</v>
      </c>
      <c r="H39" s="501"/>
      <c r="I39" s="501">
        <v>10</v>
      </c>
      <c r="J39" s="501">
        <v>1</v>
      </c>
      <c r="K39" s="501">
        <v>20</v>
      </c>
      <c r="L39" s="501">
        <v>2</v>
      </c>
      <c r="M39" s="501"/>
      <c r="N39" s="640"/>
      <c r="O39" s="501"/>
      <c r="P39" s="425">
        <f t="shared" si="0"/>
        <v>53</v>
      </c>
      <c r="Q39" s="274">
        <v>649</v>
      </c>
      <c r="R39" s="274">
        <f t="shared" si="1"/>
        <v>34397</v>
      </c>
    </row>
    <row r="40" spans="1:18" ht="48" x14ac:dyDescent="0.25">
      <c r="A40" s="78">
        <v>34</v>
      </c>
      <c r="B40" s="393">
        <v>225001034</v>
      </c>
      <c r="C40" s="85" t="s">
        <v>2291</v>
      </c>
      <c r="D40" s="78" t="s">
        <v>20</v>
      </c>
      <c r="E40" s="501">
        <v>50</v>
      </c>
      <c r="F40" s="501">
        <v>50</v>
      </c>
      <c r="G40" s="501"/>
      <c r="H40" s="501"/>
      <c r="I40" s="501">
        <v>20</v>
      </c>
      <c r="J40" s="501">
        <v>3</v>
      </c>
      <c r="K40" s="501"/>
      <c r="L40" s="501">
        <v>1</v>
      </c>
      <c r="M40" s="501"/>
      <c r="N40" s="640"/>
      <c r="O40" s="501"/>
      <c r="P40" s="425">
        <f t="shared" si="0"/>
        <v>74</v>
      </c>
      <c r="Q40" s="274">
        <v>85</v>
      </c>
      <c r="R40" s="274">
        <f t="shared" si="1"/>
        <v>6290</v>
      </c>
    </row>
    <row r="41" spans="1:18" ht="324" x14ac:dyDescent="0.25">
      <c r="A41" s="78">
        <v>35</v>
      </c>
      <c r="B41" s="393">
        <v>191001087</v>
      </c>
      <c r="C41" s="85" t="s">
        <v>2292</v>
      </c>
      <c r="D41" s="78" t="s">
        <v>20</v>
      </c>
      <c r="E41" s="501">
        <v>50</v>
      </c>
      <c r="F41" s="501">
        <v>50</v>
      </c>
      <c r="G41" s="501"/>
      <c r="H41" s="501"/>
      <c r="I41" s="501">
        <v>20</v>
      </c>
      <c r="J41" s="501">
        <v>1</v>
      </c>
      <c r="K41" s="501">
        <v>2</v>
      </c>
      <c r="L41" s="501"/>
      <c r="M41" s="501"/>
      <c r="N41" s="640"/>
      <c r="O41" s="501"/>
      <c r="P41" s="502">
        <f t="shared" si="0"/>
        <v>73</v>
      </c>
      <c r="Q41" s="484">
        <v>215</v>
      </c>
      <c r="R41" s="484">
        <f t="shared" si="1"/>
        <v>15695</v>
      </c>
    </row>
    <row r="42" spans="1:18" x14ac:dyDescent="0.25">
      <c r="A42" s="78">
        <v>36</v>
      </c>
      <c r="B42" s="741">
        <v>225001062</v>
      </c>
      <c r="C42" s="69" t="s">
        <v>2826</v>
      </c>
      <c r="D42" s="394" t="s">
        <v>2722</v>
      </c>
      <c r="E42" s="394">
        <v>50</v>
      </c>
      <c r="F42" s="394">
        <v>50</v>
      </c>
      <c r="G42" s="452"/>
      <c r="H42" s="452"/>
      <c r="I42" s="452"/>
      <c r="J42" s="452"/>
      <c r="K42" s="452"/>
      <c r="L42" s="452"/>
      <c r="M42" s="452"/>
      <c r="N42" s="452"/>
      <c r="O42" s="452"/>
      <c r="P42" s="642">
        <f>E42+G42+H42+J42+I42+K42+L42+M42+N42+O42</f>
        <v>50</v>
      </c>
      <c r="Q42" s="274">
        <v>95.8</v>
      </c>
      <c r="R42" s="274">
        <f>Q42*P42</f>
        <v>4790</v>
      </c>
    </row>
    <row r="43" spans="1:18" x14ac:dyDescent="0.25">
      <c r="A43" s="929" t="s">
        <v>2885</v>
      </c>
      <c r="B43" s="929"/>
      <c r="C43" s="929"/>
      <c r="D43" s="929"/>
      <c r="E43" s="929"/>
      <c r="F43" s="728"/>
      <c r="G43" s="541"/>
      <c r="H43" s="541"/>
      <c r="I43" s="541"/>
      <c r="J43" s="541"/>
      <c r="K43" s="541"/>
      <c r="L43" s="541"/>
      <c r="M43" s="541"/>
      <c r="N43" s="541"/>
      <c r="O43" s="541"/>
      <c r="P43" s="541"/>
      <c r="Q43" s="574"/>
      <c r="R43" s="574">
        <f>SUM(R7:R42)</f>
        <v>529979.24</v>
      </c>
    </row>
    <row r="44" spans="1:18" x14ac:dyDescent="0.25">
      <c r="A44" s="395"/>
    </row>
  </sheetData>
  <mergeCells count="5">
    <mergeCell ref="A5:R5"/>
    <mergeCell ref="A43:E43"/>
    <mergeCell ref="A2:L2"/>
    <mergeCell ref="A3:L3"/>
    <mergeCell ref="A4:L4"/>
  </mergeCells>
  <pageMargins left="0.11811023622047245" right="0.11811023622047245" top="0.39370078740157483" bottom="0.39370078740157483" header="0.31496062992125984" footer="0.31496062992125984"/>
  <pageSetup paperSize="9"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99"/>
  <sheetViews>
    <sheetView workbookViewId="0">
      <selection activeCell="F8" sqref="F8:F69"/>
    </sheetView>
  </sheetViews>
  <sheetFormatPr defaultRowHeight="15" x14ac:dyDescent="0.25"/>
  <cols>
    <col min="1" max="1" width="4.5703125" bestFit="1" customWidth="1"/>
    <col min="2" max="2" width="10.85546875" style="128" bestFit="1" customWidth="1"/>
    <col min="3" max="3" width="60.42578125" customWidth="1"/>
    <col min="4" max="4" width="4.140625" style="33" bestFit="1" customWidth="1"/>
    <col min="5" max="5" width="7.7109375" style="1" bestFit="1" customWidth="1"/>
    <col min="6" max="6" width="7.7109375" style="43" customWidth="1"/>
    <col min="7" max="7" width="6.140625" bestFit="1" customWidth="1"/>
    <col min="8" max="8" width="7.85546875" bestFit="1" customWidth="1"/>
    <col min="9" max="9" width="6.140625" bestFit="1" customWidth="1"/>
    <col min="10" max="10" width="5.42578125" bestFit="1" customWidth="1"/>
    <col min="11" max="11" width="5" bestFit="1" customWidth="1"/>
    <col min="12" max="12" width="5" style="128" bestFit="1" customWidth="1"/>
    <col min="13" max="13" width="8.42578125" style="128" bestFit="1" customWidth="1"/>
    <col min="14" max="14" width="5.85546875" bestFit="1" customWidth="1"/>
    <col min="15" max="15" width="6.7109375" style="24" bestFit="1" customWidth="1"/>
    <col min="16" max="16" width="9.85546875" style="24" bestFit="1" customWidth="1"/>
  </cols>
  <sheetData>
    <row r="1" spans="1:16" x14ac:dyDescent="0.25">
      <c r="A1" s="8"/>
      <c r="B1" s="169"/>
      <c r="C1" s="8"/>
    </row>
    <row r="2" spans="1:16" x14ac:dyDescent="0.25">
      <c r="A2" s="8"/>
      <c r="B2" s="169"/>
      <c r="C2" s="8"/>
    </row>
    <row r="3" spans="1:16" ht="18.75" x14ac:dyDescent="0.25">
      <c r="A3" s="757" t="s">
        <v>0</v>
      </c>
      <c r="B3" s="757"/>
      <c r="C3" s="757"/>
      <c r="D3" s="757"/>
      <c r="E3" s="757"/>
      <c r="F3" s="757"/>
      <c r="G3" s="757"/>
      <c r="H3" s="757"/>
      <c r="I3" s="757"/>
      <c r="J3" s="757"/>
      <c r="K3" s="757"/>
      <c r="L3" s="757"/>
    </row>
    <row r="4" spans="1:16" ht="18.75" x14ac:dyDescent="0.25">
      <c r="A4" s="757" t="s">
        <v>1</v>
      </c>
      <c r="B4" s="757"/>
      <c r="C4" s="757"/>
      <c r="D4" s="757"/>
      <c r="E4" s="757"/>
      <c r="F4" s="757"/>
      <c r="G4" s="757"/>
      <c r="H4" s="757"/>
      <c r="I4" s="757"/>
      <c r="J4" s="757"/>
      <c r="K4" s="757"/>
      <c r="L4" s="757"/>
    </row>
    <row r="5" spans="1:16" ht="19.5" thickBot="1" x14ac:dyDescent="0.3">
      <c r="A5" s="785" t="s">
        <v>2</v>
      </c>
      <c r="B5" s="785"/>
      <c r="C5" s="785"/>
      <c r="D5" s="785"/>
      <c r="E5" s="785"/>
      <c r="F5" s="785"/>
      <c r="G5" s="785"/>
      <c r="H5" s="785"/>
      <c r="I5" s="785"/>
      <c r="J5" s="785"/>
      <c r="K5" s="785"/>
      <c r="L5" s="785"/>
    </row>
    <row r="6" spans="1:16" ht="32.25" thickBot="1" x14ac:dyDescent="0.3">
      <c r="A6" s="823" t="s">
        <v>149</v>
      </c>
      <c r="B6" s="824"/>
      <c r="C6" s="824"/>
      <c r="D6" s="824"/>
      <c r="E6" s="824"/>
      <c r="F6" s="824"/>
      <c r="G6" s="824"/>
      <c r="H6" s="824"/>
      <c r="I6" s="824"/>
      <c r="J6" s="824"/>
      <c r="K6" s="824"/>
      <c r="L6" s="824"/>
      <c r="M6" s="824"/>
      <c r="N6" s="824"/>
      <c r="O6" s="824"/>
      <c r="P6" s="825"/>
    </row>
    <row r="7" spans="1:16" x14ac:dyDescent="0.25">
      <c r="A7" s="500" t="s">
        <v>13</v>
      </c>
      <c r="B7" s="500" t="s">
        <v>2613</v>
      </c>
      <c r="C7" s="500" t="s">
        <v>15</v>
      </c>
      <c r="D7" s="500" t="s">
        <v>7</v>
      </c>
      <c r="E7" s="500" t="s">
        <v>2753</v>
      </c>
      <c r="F7" s="500" t="s">
        <v>3747</v>
      </c>
      <c r="G7" s="500" t="s">
        <v>2862</v>
      </c>
      <c r="H7" s="500" t="s">
        <v>2766</v>
      </c>
      <c r="I7" s="500" t="s">
        <v>2769</v>
      </c>
      <c r="J7" s="500" t="s">
        <v>2772</v>
      </c>
      <c r="K7" s="500" t="s">
        <v>2882</v>
      </c>
      <c r="L7" s="500" t="s">
        <v>2776</v>
      </c>
      <c r="M7" s="500" t="s">
        <v>2779</v>
      </c>
      <c r="N7" s="369" t="s">
        <v>1462</v>
      </c>
      <c r="O7" s="344" t="s">
        <v>868</v>
      </c>
      <c r="P7" s="344" t="s">
        <v>869</v>
      </c>
    </row>
    <row r="8" spans="1:16" x14ac:dyDescent="0.25">
      <c r="A8" s="78">
        <v>1</v>
      </c>
      <c r="B8" s="393">
        <v>221001092</v>
      </c>
      <c r="C8" s="282" t="s">
        <v>3046</v>
      </c>
      <c r="D8" s="286" t="s">
        <v>19</v>
      </c>
      <c r="E8" s="68">
        <v>200</v>
      </c>
      <c r="F8" s="68">
        <v>200</v>
      </c>
      <c r="G8" s="68"/>
      <c r="H8" s="68"/>
      <c r="I8" s="68">
        <v>200</v>
      </c>
      <c r="J8" s="68">
        <v>10</v>
      </c>
      <c r="K8" s="68">
        <v>40</v>
      </c>
      <c r="L8" s="68">
        <v>50</v>
      </c>
      <c r="M8" s="410">
        <v>20</v>
      </c>
      <c r="N8" s="410">
        <f>E8+G8+H8+I8+J8+K8+L8</f>
        <v>500</v>
      </c>
      <c r="O8" s="570">
        <v>4.88</v>
      </c>
      <c r="P8" s="570">
        <f>O8*N8</f>
        <v>2440</v>
      </c>
    </row>
    <row r="9" spans="1:16" x14ac:dyDescent="0.25">
      <c r="A9" s="78">
        <v>2</v>
      </c>
      <c r="B9" s="393">
        <v>17003534</v>
      </c>
      <c r="C9" s="282" t="s">
        <v>1772</v>
      </c>
      <c r="D9" s="286" t="s">
        <v>19</v>
      </c>
      <c r="E9" s="68">
        <v>100</v>
      </c>
      <c r="F9" s="68">
        <v>100</v>
      </c>
      <c r="G9" s="68">
        <v>10</v>
      </c>
      <c r="H9" s="68"/>
      <c r="I9" s="68">
        <v>50</v>
      </c>
      <c r="J9" s="68">
        <v>100</v>
      </c>
      <c r="K9" s="68">
        <v>60</v>
      </c>
      <c r="L9" s="68">
        <v>50</v>
      </c>
      <c r="M9" s="410">
        <v>20</v>
      </c>
      <c r="N9" s="410">
        <f t="shared" ref="N9:N69" si="0">E9+G9+H9+I9+J9+K9+L9</f>
        <v>370</v>
      </c>
      <c r="O9" s="570">
        <v>35</v>
      </c>
      <c r="P9" s="570">
        <f t="shared" ref="P9:P69" si="1">O9*N9</f>
        <v>12950</v>
      </c>
    </row>
    <row r="10" spans="1:16" ht="36" x14ac:dyDescent="0.25">
      <c r="A10" s="78">
        <v>3</v>
      </c>
      <c r="B10" s="393">
        <v>17003535</v>
      </c>
      <c r="C10" s="282" t="s">
        <v>3047</v>
      </c>
      <c r="D10" s="286" t="s">
        <v>19</v>
      </c>
      <c r="E10" s="68">
        <v>200</v>
      </c>
      <c r="F10" s="68">
        <v>200</v>
      </c>
      <c r="G10" s="68">
        <v>20</v>
      </c>
      <c r="H10" s="68"/>
      <c r="I10" s="68">
        <v>50</v>
      </c>
      <c r="J10" s="68">
        <v>50</v>
      </c>
      <c r="K10" s="68">
        <v>200</v>
      </c>
      <c r="L10" s="68">
        <v>50</v>
      </c>
      <c r="M10" s="410">
        <v>30</v>
      </c>
      <c r="N10" s="410">
        <f t="shared" si="0"/>
        <v>570</v>
      </c>
      <c r="O10" s="570">
        <v>5.88</v>
      </c>
      <c r="P10" s="570">
        <f t="shared" si="1"/>
        <v>3351.6</v>
      </c>
    </row>
    <row r="11" spans="1:16" ht="72" x14ac:dyDescent="0.25">
      <c r="A11" s="78">
        <v>4</v>
      </c>
      <c r="B11" s="393">
        <v>176001584</v>
      </c>
      <c r="C11" s="282" t="s">
        <v>1816</v>
      </c>
      <c r="D11" s="286" t="s">
        <v>19</v>
      </c>
      <c r="E11" s="68">
        <v>40</v>
      </c>
      <c r="F11" s="68">
        <v>40</v>
      </c>
      <c r="G11" s="68">
        <v>10</v>
      </c>
      <c r="H11" s="68"/>
      <c r="I11" s="68">
        <v>50</v>
      </c>
      <c r="J11" s="68">
        <v>20</v>
      </c>
      <c r="K11" s="68">
        <v>10</v>
      </c>
      <c r="L11" s="68">
        <v>20</v>
      </c>
      <c r="M11" s="410"/>
      <c r="N11" s="410">
        <f t="shared" si="0"/>
        <v>150</v>
      </c>
      <c r="O11" s="570">
        <v>9.99</v>
      </c>
      <c r="P11" s="570">
        <f t="shared" si="1"/>
        <v>1498.5</v>
      </c>
    </row>
    <row r="12" spans="1:16" ht="48" x14ac:dyDescent="0.25">
      <c r="A12" s="78">
        <v>5</v>
      </c>
      <c r="B12" s="393">
        <v>17004141</v>
      </c>
      <c r="C12" s="282" t="s">
        <v>1824</v>
      </c>
      <c r="D12" s="286" t="s">
        <v>19</v>
      </c>
      <c r="E12" s="68">
        <v>100</v>
      </c>
      <c r="F12" s="68">
        <v>100</v>
      </c>
      <c r="G12" s="68"/>
      <c r="H12" s="68"/>
      <c r="I12" s="68">
        <v>50</v>
      </c>
      <c r="J12" s="68">
        <v>50</v>
      </c>
      <c r="K12" s="68">
        <v>50</v>
      </c>
      <c r="L12" s="68">
        <v>100</v>
      </c>
      <c r="M12" s="410">
        <v>20</v>
      </c>
      <c r="N12" s="410">
        <f t="shared" si="0"/>
        <v>350</v>
      </c>
      <c r="O12" s="570">
        <v>9</v>
      </c>
      <c r="P12" s="570">
        <f t="shared" si="1"/>
        <v>3150</v>
      </c>
    </row>
    <row r="13" spans="1:16" ht="24" x14ac:dyDescent="0.25">
      <c r="A13" s="78">
        <v>6</v>
      </c>
      <c r="B13" s="393">
        <v>17004035</v>
      </c>
      <c r="C13" s="282" t="s">
        <v>1825</v>
      </c>
      <c r="D13" s="286" t="s">
        <v>19</v>
      </c>
      <c r="E13" s="68">
        <v>100</v>
      </c>
      <c r="F13" s="68">
        <v>100</v>
      </c>
      <c r="G13" s="68"/>
      <c r="H13" s="68"/>
      <c r="I13" s="68">
        <v>50</v>
      </c>
      <c r="J13" s="68">
        <v>50</v>
      </c>
      <c r="K13" s="68">
        <v>50</v>
      </c>
      <c r="L13" s="68">
        <v>100</v>
      </c>
      <c r="M13" s="410">
        <v>20</v>
      </c>
      <c r="N13" s="410">
        <f t="shared" si="0"/>
        <v>350</v>
      </c>
      <c r="O13" s="570">
        <v>16</v>
      </c>
      <c r="P13" s="570">
        <f t="shared" si="1"/>
        <v>5600</v>
      </c>
    </row>
    <row r="14" spans="1:16" ht="36" x14ac:dyDescent="0.25">
      <c r="A14" s="78">
        <v>7</v>
      </c>
      <c r="B14" s="393">
        <v>221001005</v>
      </c>
      <c r="C14" s="282" t="s">
        <v>1817</v>
      </c>
      <c r="D14" s="286" t="s">
        <v>19</v>
      </c>
      <c r="E14" s="68">
        <v>20</v>
      </c>
      <c r="F14" s="68">
        <v>20</v>
      </c>
      <c r="G14" s="68">
        <v>10</v>
      </c>
      <c r="H14" s="68"/>
      <c r="I14" s="68">
        <v>50</v>
      </c>
      <c r="J14" s="68">
        <v>10</v>
      </c>
      <c r="K14" s="68">
        <v>10</v>
      </c>
      <c r="L14" s="68">
        <v>50</v>
      </c>
      <c r="M14" s="410">
        <v>10</v>
      </c>
      <c r="N14" s="410">
        <f t="shared" si="0"/>
        <v>150</v>
      </c>
      <c r="O14" s="570">
        <v>11.58</v>
      </c>
      <c r="P14" s="570">
        <f t="shared" si="1"/>
        <v>1737</v>
      </c>
    </row>
    <row r="15" spans="1:16" x14ac:dyDescent="0.25">
      <c r="A15" s="78">
        <v>8</v>
      </c>
      <c r="B15" s="393">
        <v>17001073</v>
      </c>
      <c r="C15" s="282" t="s">
        <v>1773</v>
      </c>
      <c r="D15" s="286" t="s">
        <v>19</v>
      </c>
      <c r="E15" s="68">
        <v>20</v>
      </c>
      <c r="F15" s="68">
        <v>20</v>
      </c>
      <c r="G15" s="68">
        <v>5</v>
      </c>
      <c r="H15" s="68"/>
      <c r="I15" s="68">
        <v>50</v>
      </c>
      <c r="J15" s="68">
        <v>5</v>
      </c>
      <c r="K15" s="68">
        <v>20</v>
      </c>
      <c r="L15" s="68">
        <v>10</v>
      </c>
      <c r="M15" s="68"/>
      <c r="N15" s="410">
        <f t="shared" si="0"/>
        <v>110</v>
      </c>
      <c r="O15" s="570">
        <v>5.08</v>
      </c>
      <c r="P15" s="570">
        <f t="shared" si="1"/>
        <v>558.79999999999995</v>
      </c>
    </row>
    <row r="16" spans="1:16" x14ac:dyDescent="0.25">
      <c r="A16" s="78">
        <v>9</v>
      </c>
      <c r="B16" s="393">
        <v>17001072</v>
      </c>
      <c r="C16" s="282" t="s">
        <v>1774</v>
      </c>
      <c r="D16" s="286" t="s">
        <v>19</v>
      </c>
      <c r="E16" s="68">
        <v>20</v>
      </c>
      <c r="F16" s="68">
        <v>20</v>
      </c>
      <c r="G16" s="68">
        <v>5</v>
      </c>
      <c r="H16" s="68"/>
      <c r="I16" s="68">
        <v>50</v>
      </c>
      <c r="J16" s="68">
        <v>5</v>
      </c>
      <c r="K16" s="68">
        <v>20</v>
      </c>
      <c r="L16" s="68">
        <v>10</v>
      </c>
      <c r="M16" s="68"/>
      <c r="N16" s="410">
        <f t="shared" si="0"/>
        <v>110</v>
      </c>
      <c r="O16" s="570">
        <v>5.08</v>
      </c>
      <c r="P16" s="570">
        <f t="shared" si="1"/>
        <v>558.79999999999995</v>
      </c>
    </row>
    <row r="17" spans="1:16" x14ac:dyDescent="0.25">
      <c r="A17" s="78">
        <v>10</v>
      </c>
      <c r="B17" s="393">
        <v>102001264</v>
      </c>
      <c r="C17" s="282" t="s">
        <v>1775</v>
      </c>
      <c r="D17" s="286" t="s">
        <v>19</v>
      </c>
      <c r="E17" s="68">
        <v>20</v>
      </c>
      <c r="F17" s="68">
        <v>20</v>
      </c>
      <c r="G17" s="68">
        <v>10</v>
      </c>
      <c r="H17" s="68"/>
      <c r="I17" s="68">
        <v>50</v>
      </c>
      <c r="J17" s="68">
        <v>50</v>
      </c>
      <c r="K17" s="68">
        <v>20</v>
      </c>
      <c r="L17" s="68">
        <v>10</v>
      </c>
      <c r="M17" s="68"/>
      <c r="N17" s="410">
        <f t="shared" si="0"/>
        <v>160</v>
      </c>
      <c r="O17" s="570">
        <v>3.79</v>
      </c>
      <c r="P17" s="570">
        <f t="shared" si="1"/>
        <v>606.4</v>
      </c>
    </row>
    <row r="18" spans="1:16" ht="15" customHeight="1" x14ac:dyDescent="0.25">
      <c r="A18" s="78">
        <v>11</v>
      </c>
      <c r="B18" s="393">
        <v>102001267</v>
      </c>
      <c r="C18" s="282" t="s">
        <v>1776</v>
      </c>
      <c r="D18" s="286" t="s">
        <v>19</v>
      </c>
      <c r="E18" s="68">
        <v>20</v>
      </c>
      <c r="F18" s="68">
        <v>20</v>
      </c>
      <c r="G18" s="68">
        <v>10</v>
      </c>
      <c r="H18" s="68"/>
      <c r="I18" s="68">
        <v>50</v>
      </c>
      <c r="J18" s="68">
        <v>40</v>
      </c>
      <c r="K18" s="68">
        <v>20</v>
      </c>
      <c r="L18" s="68">
        <v>10</v>
      </c>
      <c r="M18" s="68"/>
      <c r="N18" s="410">
        <f t="shared" si="0"/>
        <v>150</v>
      </c>
      <c r="O18" s="570">
        <v>4.0599999999999996</v>
      </c>
      <c r="P18" s="570">
        <f t="shared" si="1"/>
        <v>608.99999999999989</v>
      </c>
    </row>
    <row r="19" spans="1:16" ht="24" x14ac:dyDescent="0.25">
      <c r="A19" s="78">
        <v>12</v>
      </c>
      <c r="B19" s="393">
        <v>15001864</v>
      </c>
      <c r="C19" s="282" t="s">
        <v>1818</v>
      </c>
      <c r="D19" s="286" t="s">
        <v>19</v>
      </c>
      <c r="E19" s="68">
        <v>5</v>
      </c>
      <c r="F19" s="68">
        <v>5</v>
      </c>
      <c r="G19" s="68">
        <v>5</v>
      </c>
      <c r="H19" s="68"/>
      <c r="I19" s="68">
        <v>50</v>
      </c>
      <c r="J19" s="68">
        <v>10</v>
      </c>
      <c r="K19" s="68">
        <v>50</v>
      </c>
      <c r="L19" s="68">
        <v>30</v>
      </c>
      <c r="M19" s="410">
        <v>3</v>
      </c>
      <c r="N19" s="410">
        <f t="shared" si="0"/>
        <v>150</v>
      </c>
      <c r="O19" s="570">
        <v>80</v>
      </c>
      <c r="P19" s="570">
        <f t="shared" si="1"/>
        <v>12000</v>
      </c>
    </row>
    <row r="20" spans="1:16" x14ac:dyDescent="0.25">
      <c r="A20" s="78">
        <v>13</v>
      </c>
      <c r="B20" s="393">
        <v>102001022</v>
      </c>
      <c r="C20" s="282" t="s">
        <v>1777</v>
      </c>
      <c r="D20" s="286" t="s">
        <v>19</v>
      </c>
      <c r="E20" s="68">
        <v>2</v>
      </c>
      <c r="F20" s="68">
        <v>2</v>
      </c>
      <c r="G20" s="68">
        <v>10</v>
      </c>
      <c r="H20" s="68"/>
      <c r="I20" s="68">
        <v>50</v>
      </c>
      <c r="J20" s="68">
        <v>10</v>
      </c>
      <c r="K20" s="68">
        <v>50</v>
      </c>
      <c r="L20" s="68">
        <v>30</v>
      </c>
      <c r="M20" s="410"/>
      <c r="N20" s="410">
        <f t="shared" si="0"/>
        <v>152</v>
      </c>
      <c r="O20" s="570">
        <v>11.8</v>
      </c>
      <c r="P20" s="570">
        <f t="shared" si="1"/>
        <v>1793.6000000000001</v>
      </c>
    </row>
    <row r="21" spans="1:16" ht="24" x14ac:dyDescent="0.25">
      <c r="A21" s="78">
        <v>14</v>
      </c>
      <c r="B21" s="393">
        <v>17002101</v>
      </c>
      <c r="C21" s="282" t="s">
        <v>1778</v>
      </c>
      <c r="D21" s="286" t="s">
        <v>19</v>
      </c>
      <c r="E21" s="68">
        <v>10</v>
      </c>
      <c r="F21" s="68">
        <v>10</v>
      </c>
      <c r="G21" s="68">
        <v>5</v>
      </c>
      <c r="H21" s="68"/>
      <c r="I21" s="68">
        <v>50</v>
      </c>
      <c r="J21" s="68">
        <v>10</v>
      </c>
      <c r="K21" s="68">
        <v>50</v>
      </c>
      <c r="L21" s="68">
        <v>30</v>
      </c>
      <c r="M21" s="410"/>
      <c r="N21" s="410">
        <f t="shared" si="0"/>
        <v>155</v>
      </c>
      <c r="O21" s="570">
        <v>7.8</v>
      </c>
      <c r="P21" s="570">
        <f t="shared" si="1"/>
        <v>1209</v>
      </c>
    </row>
    <row r="22" spans="1:16" ht="24" x14ac:dyDescent="0.25">
      <c r="A22" s="78">
        <v>15</v>
      </c>
      <c r="B22" s="393">
        <v>17002753</v>
      </c>
      <c r="C22" s="282" t="s">
        <v>1779</v>
      </c>
      <c r="D22" s="286" t="s">
        <v>19</v>
      </c>
      <c r="E22" s="68">
        <v>5</v>
      </c>
      <c r="F22" s="68">
        <v>5</v>
      </c>
      <c r="G22" s="68">
        <v>5</v>
      </c>
      <c r="H22" s="68"/>
      <c r="I22" s="68">
        <v>50</v>
      </c>
      <c r="J22" s="68">
        <v>10</v>
      </c>
      <c r="K22" s="68">
        <v>10</v>
      </c>
      <c r="L22" s="68">
        <v>30</v>
      </c>
      <c r="M22" s="410">
        <v>3</v>
      </c>
      <c r="N22" s="410">
        <f t="shared" si="0"/>
        <v>110</v>
      </c>
      <c r="O22" s="570">
        <v>19.600000000000001</v>
      </c>
      <c r="P22" s="570">
        <f t="shared" si="1"/>
        <v>2156</v>
      </c>
    </row>
    <row r="23" spans="1:16" x14ac:dyDescent="0.25">
      <c r="A23" s="78">
        <v>16</v>
      </c>
      <c r="B23" s="393">
        <v>17004040</v>
      </c>
      <c r="C23" s="282" t="s">
        <v>3048</v>
      </c>
      <c r="D23" s="286" t="s">
        <v>19</v>
      </c>
      <c r="E23" s="68">
        <v>100</v>
      </c>
      <c r="F23" s="68">
        <v>100</v>
      </c>
      <c r="G23" s="68"/>
      <c r="H23" s="68"/>
      <c r="I23" s="68">
        <v>50</v>
      </c>
      <c r="J23" s="68">
        <v>200</v>
      </c>
      <c r="K23" s="68">
        <v>80</v>
      </c>
      <c r="L23" s="68">
        <v>100</v>
      </c>
      <c r="M23" s="410">
        <v>20</v>
      </c>
      <c r="N23" s="410">
        <f t="shared" si="0"/>
        <v>530</v>
      </c>
      <c r="O23" s="570">
        <v>88</v>
      </c>
      <c r="P23" s="570">
        <f t="shared" si="1"/>
        <v>46640</v>
      </c>
    </row>
    <row r="24" spans="1:16" ht="48" x14ac:dyDescent="0.25">
      <c r="A24" s="78">
        <v>17</v>
      </c>
      <c r="B24" s="393">
        <v>102001018</v>
      </c>
      <c r="C24" s="282" t="s">
        <v>1819</v>
      </c>
      <c r="D24" s="286" t="s">
        <v>19</v>
      </c>
      <c r="E24" s="68">
        <v>200</v>
      </c>
      <c r="F24" s="68">
        <v>200</v>
      </c>
      <c r="G24" s="68">
        <v>20</v>
      </c>
      <c r="H24" s="68"/>
      <c r="I24" s="68">
        <v>80</v>
      </c>
      <c r="J24" s="68">
        <v>2000</v>
      </c>
      <c r="K24" s="68">
        <v>100</v>
      </c>
      <c r="L24" s="68">
        <v>200</v>
      </c>
      <c r="M24" s="410">
        <v>20</v>
      </c>
      <c r="N24" s="410">
        <f t="shared" si="0"/>
        <v>2600</v>
      </c>
      <c r="O24" s="570">
        <v>9.7799999999999994</v>
      </c>
      <c r="P24" s="570">
        <f t="shared" si="1"/>
        <v>25428</v>
      </c>
    </row>
    <row r="25" spans="1:16" x14ac:dyDescent="0.25">
      <c r="A25" s="78">
        <v>18</v>
      </c>
      <c r="B25" s="393">
        <v>17002155</v>
      </c>
      <c r="C25" s="282" t="s">
        <v>1780</v>
      </c>
      <c r="D25" s="286" t="s">
        <v>19</v>
      </c>
      <c r="E25" s="68">
        <v>10</v>
      </c>
      <c r="F25" s="68">
        <v>10</v>
      </c>
      <c r="G25" s="68"/>
      <c r="H25" s="68"/>
      <c r="I25" s="68">
        <v>30</v>
      </c>
      <c r="J25" s="68">
        <v>10</v>
      </c>
      <c r="K25" s="68">
        <v>50</v>
      </c>
      <c r="L25" s="68">
        <v>10</v>
      </c>
      <c r="M25" s="410"/>
      <c r="N25" s="410">
        <f t="shared" si="0"/>
        <v>110</v>
      </c>
      <c r="O25" s="570">
        <v>10.01</v>
      </c>
      <c r="P25" s="570">
        <f t="shared" si="1"/>
        <v>1101.0999999999999</v>
      </c>
    </row>
    <row r="26" spans="1:16" ht="48" x14ac:dyDescent="0.25">
      <c r="A26" s="78">
        <v>19</v>
      </c>
      <c r="B26" s="393">
        <v>17004116</v>
      </c>
      <c r="C26" s="282" t="s">
        <v>1820</v>
      </c>
      <c r="D26" s="286" t="s">
        <v>19</v>
      </c>
      <c r="E26" s="68">
        <v>10</v>
      </c>
      <c r="F26" s="68">
        <v>10</v>
      </c>
      <c r="G26" s="68"/>
      <c r="H26" s="68"/>
      <c r="I26" s="68">
        <v>80</v>
      </c>
      <c r="J26" s="68">
        <v>10</v>
      </c>
      <c r="K26" s="68">
        <v>50</v>
      </c>
      <c r="L26" s="68">
        <v>10</v>
      </c>
      <c r="M26" s="410"/>
      <c r="N26" s="410">
        <f t="shared" si="0"/>
        <v>160</v>
      </c>
      <c r="O26" s="570">
        <v>35</v>
      </c>
      <c r="P26" s="570">
        <f t="shared" si="1"/>
        <v>5600</v>
      </c>
    </row>
    <row r="27" spans="1:16" x14ac:dyDescent="0.25">
      <c r="A27" s="78">
        <v>20</v>
      </c>
      <c r="B27" s="393">
        <v>8002489</v>
      </c>
      <c r="C27" s="282" t="s">
        <v>1781</v>
      </c>
      <c r="D27" s="286" t="s">
        <v>19</v>
      </c>
      <c r="E27" s="68">
        <v>100</v>
      </c>
      <c r="F27" s="68">
        <v>100</v>
      </c>
      <c r="G27" s="68">
        <v>20</v>
      </c>
      <c r="H27" s="68"/>
      <c r="I27" s="68">
        <v>100</v>
      </c>
      <c r="J27" s="68">
        <v>60</v>
      </c>
      <c r="K27" s="68">
        <v>500</v>
      </c>
      <c r="L27" s="68">
        <v>20</v>
      </c>
      <c r="M27" s="410">
        <v>10</v>
      </c>
      <c r="N27" s="410">
        <f t="shared" si="0"/>
        <v>800</v>
      </c>
      <c r="O27" s="570">
        <v>2.35</v>
      </c>
      <c r="P27" s="570">
        <f t="shared" si="1"/>
        <v>1880</v>
      </c>
    </row>
    <row r="28" spans="1:16" x14ac:dyDescent="0.25">
      <c r="A28" s="78">
        <v>21</v>
      </c>
      <c r="B28" s="393">
        <v>8002488</v>
      </c>
      <c r="C28" s="282" t="s">
        <v>1782</v>
      </c>
      <c r="D28" s="286" t="s">
        <v>19</v>
      </c>
      <c r="E28" s="68">
        <v>100</v>
      </c>
      <c r="F28" s="68">
        <v>100</v>
      </c>
      <c r="G28" s="68">
        <v>20</v>
      </c>
      <c r="H28" s="68"/>
      <c r="I28" s="68">
        <v>100</v>
      </c>
      <c r="J28" s="68">
        <v>80</v>
      </c>
      <c r="K28" s="68">
        <v>500</v>
      </c>
      <c r="L28" s="68">
        <v>20</v>
      </c>
      <c r="M28" s="410">
        <v>10</v>
      </c>
      <c r="N28" s="410">
        <f t="shared" si="0"/>
        <v>820</v>
      </c>
      <c r="O28" s="570">
        <v>9.4</v>
      </c>
      <c r="P28" s="570">
        <f t="shared" si="1"/>
        <v>7708</v>
      </c>
    </row>
    <row r="29" spans="1:16" ht="36" x14ac:dyDescent="0.25">
      <c r="A29" s="78">
        <v>22</v>
      </c>
      <c r="B29" s="393">
        <v>21001103</v>
      </c>
      <c r="C29" s="282" t="s">
        <v>1826</v>
      </c>
      <c r="D29" s="286" t="s">
        <v>19</v>
      </c>
      <c r="E29" s="68">
        <v>50</v>
      </c>
      <c r="F29" s="68">
        <v>50</v>
      </c>
      <c r="G29" s="68">
        <v>10</v>
      </c>
      <c r="H29" s="68"/>
      <c r="I29" s="68">
        <v>200</v>
      </c>
      <c r="J29" s="68">
        <v>120</v>
      </c>
      <c r="K29" s="68">
        <v>500</v>
      </c>
      <c r="L29" s="68">
        <v>20</v>
      </c>
      <c r="M29" s="410">
        <v>20</v>
      </c>
      <c r="N29" s="410">
        <f t="shared" si="0"/>
        <v>900</v>
      </c>
      <c r="O29" s="570">
        <v>8.15</v>
      </c>
      <c r="P29" s="570">
        <f t="shared" si="1"/>
        <v>7335</v>
      </c>
    </row>
    <row r="30" spans="1:16" ht="60" x14ac:dyDescent="0.25">
      <c r="A30" s="78">
        <v>23</v>
      </c>
      <c r="B30" s="393">
        <v>51002212</v>
      </c>
      <c r="C30" s="282" t="s">
        <v>1827</v>
      </c>
      <c r="D30" s="286" t="s">
        <v>19</v>
      </c>
      <c r="E30" s="68">
        <v>20</v>
      </c>
      <c r="F30" s="68">
        <v>20</v>
      </c>
      <c r="G30" s="68">
        <v>10</v>
      </c>
      <c r="H30" s="68"/>
      <c r="I30" s="68">
        <v>200</v>
      </c>
      <c r="J30" s="68">
        <v>200</v>
      </c>
      <c r="K30" s="68">
        <v>100</v>
      </c>
      <c r="L30" s="68">
        <v>30</v>
      </c>
      <c r="M30" s="410">
        <v>30</v>
      </c>
      <c r="N30" s="410">
        <f t="shared" si="0"/>
        <v>560</v>
      </c>
      <c r="O30" s="570">
        <v>4.79</v>
      </c>
      <c r="P30" s="570">
        <f t="shared" si="1"/>
        <v>2682.4</v>
      </c>
    </row>
    <row r="31" spans="1:16" x14ac:dyDescent="0.25">
      <c r="A31" s="78">
        <v>24</v>
      </c>
      <c r="B31" s="393">
        <v>17001094</v>
      </c>
      <c r="C31" s="282" t="s">
        <v>1783</v>
      </c>
      <c r="D31" s="286" t="s">
        <v>19</v>
      </c>
      <c r="E31" s="68">
        <v>10</v>
      </c>
      <c r="F31" s="68">
        <v>10</v>
      </c>
      <c r="G31" s="68"/>
      <c r="H31" s="68"/>
      <c r="I31" s="68">
        <v>50</v>
      </c>
      <c r="J31" s="68">
        <v>20</v>
      </c>
      <c r="K31" s="68">
        <v>50</v>
      </c>
      <c r="L31" s="68">
        <v>20</v>
      </c>
      <c r="M31" s="68"/>
      <c r="N31" s="410">
        <f t="shared" si="0"/>
        <v>150</v>
      </c>
      <c r="O31" s="570">
        <v>2.37</v>
      </c>
      <c r="P31" s="570">
        <f t="shared" si="1"/>
        <v>355.5</v>
      </c>
    </row>
    <row r="32" spans="1:16" x14ac:dyDescent="0.25">
      <c r="A32" s="78">
        <v>25</v>
      </c>
      <c r="B32" s="393">
        <v>17004180</v>
      </c>
      <c r="C32" s="282" t="s">
        <v>1784</v>
      </c>
      <c r="D32" s="286" t="s">
        <v>19</v>
      </c>
      <c r="E32" s="68">
        <v>500</v>
      </c>
      <c r="F32" s="68">
        <v>500</v>
      </c>
      <c r="G32" s="68"/>
      <c r="H32" s="68"/>
      <c r="I32" s="68">
        <v>200</v>
      </c>
      <c r="J32" s="68">
        <v>10</v>
      </c>
      <c r="K32" s="68">
        <v>50</v>
      </c>
      <c r="L32" s="68">
        <v>50</v>
      </c>
      <c r="M32" s="68"/>
      <c r="N32" s="410">
        <f t="shared" si="0"/>
        <v>810</v>
      </c>
      <c r="O32" s="570">
        <v>35</v>
      </c>
      <c r="P32" s="570">
        <f t="shared" si="1"/>
        <v>28350</v>
      </c>
    </row>
    <row r="33" spans="1:16" ht="48" x14ac:dyDescent="0.25">
      <c r="A33" s="78">
        <v>26</v>
      </c>
      <c r="B33" s="393">
        <v>17003813</v>
      </c>
      <c r="C33" s="282" t="s">
        <v>1828</v>
      </c>
      <c r="D33" s="286" t="s">
        <v>19</v>
      </c>
      <c r="E33" s="68">
        <v>50</v>
      </c>
      <c r="F33" s="68">
        <v>50</v>
      </c>
      <c r="G33" s="68">
        <v>30</v>
      </c>
      <c r="H33" s="68"/>
      <c r="I33" s="68">
        <v>50</v>
      </c>
      <c r="J33" s="68">
        <v>20</v>
      </c>
      <c r="K33" s="68">
        <v>50</v>
      </c>
      <c r="L33" s="68">
        <v>20</v>
      </c>
      <c r="M33" s="68"/>
      <c r="N33" s="410">
        <f t="shared" si="0"/>
        <v>220</v>
      </c>
      <c r="O33" s="570">
        <v>2.2999999999999998</v>
      </c>
      <c r="P33" s="570">
        <f t="shared" si="1"/>
        <v>505.99999999999994</v>
      </c>
    </row>
    <row r="34" spans="1:16" ht="24" x14ac:dyDescent="0.25">
      <c r="A34" s="78">
        <v>27</v>
      </c>
      <c r="B34" s="393">
        <v>51002356</v>
      </c>
      <c r="C34" s="282" t="s">
        <v>3049</v>
      </c>
      <c r="D34" s="286" t="s">
        <v>19</v>
      </c>
      <c r="E34" s="68">
        <v>200</v>
      </c>
      <c r="F34" s="68">
        <v>200</v>
      </c>
      <c r="G34" s="68">
        <v>100</v>
      </c>
      <c r="H34" s="68"/>
      <c r="I34" s="68">
        <v>100</v>
      </c>
      <c r="J34" s="68">
        <v>60</v>
      </c>
      <c r="K34" s="68">
        <v>1000</v>
      </c>
      <c r="L34" s="68">
        <v>20</v>
      </c>
      <c r="M34" s="68"/>
      <c r="N34" s="410">
        <f t="shared" si="0"/>
        <v>1480</v>
      </c>
      <c r="O34" s="570">
        <v>1</v>
      </c>
      <c r="P34" s="570">
        <f t="shared" si="1"/>
        <v>1480</v>
      </c>
    </row>
    <row r="35" spans="1:16" x14ac:dyDescent="0.25">
      <c r="A35" s="78">
        <v>28</v>
      </c>
      <c r="B35" s="393">
        <v>17002237</v>
      </c>
      <c r="C35" s="282" t="s">
        <v>1785</v>
      </c>
      <c r="D35" s="286" t="s">
        <v>19</v>
      </c>
      <c r="E35" s="68">
        <v>100</v>
      </c>
      <c r="F35" s="68">
        <v>100</v>
      </c>
      <c r="G35" s="68">
        <v>50</v>
      </c>
      <c r="H35" s="68"/>
      <c r="I35" s="68">
        <v>100</v>
      </c>
      <c r="J35" s="68">
        <v>20</v>
      </c>
      <c r="K35" s="68">
        <v>1000</v>
      </c>
      <c r="L35" s="68">
        <v>20</v>
      </c>
      <c r="M35" s="68"/>
      <c r="N35" s="410">
        <f t="shared" si="0"/>
        <v>1290</v>
      </c>
      <c r="O35" s="570">
        <v>0.75</v>
      </c>
      <c r="P35" s="570">
        <f t="shared" si="1"/>
        <v>967.5</v>
      </c>
    </row>
    <row r="36" spans="1:16" x14ac:dyDescent="0.25">
      <c r="A36" s="78">
        <v>29</v>
      </c>
      <c r="B36" s="393">
        <v>17002235</v>
      </c>
      <c r="C36" s="282" t="s">
        <v>1786</v>
      </c>
      <c r="D36" s="286" t="s">
        <v>19</v>
      </c>
      <c r="E36" s="68">
        <v>100</v>
      </c>
      <c r="F36" s="68">
        <v>100</v>
      </c>
      <c r="G36" s="68"/>
      <c r="H36" s="68"/>
      <c r="I36" s="68">
        <v>100</v>
      </c>
      <c r="J36" s="68">
        <v>20</v>
      </c>
      <c r="K36" s="68">
        <v>1000</v>
      </c>
      <c r="L36" s="68">
        <v>20</v>
      </c>
      <c r="M36" s="68"/>
      <c r="N36" s="410">
        <f t="shared" si="0"/>
        <v>1240</v>
      </c>
      <c r="O36" s="570">
        <v>0.65</v>
      </c>
      <c r="P36" s="570">
        <f t="shared" si="1"/>
        <v>806</v>
      </c>
    </row>
    <row r="37" spans="1:16" x14ac:dyDescent="0.25">
      <c r="A37" s="78">
        <v>30</v>
      </c>
      <c r="B37" s="393">
        <v>17002236</v>
      </c>
      <c r="C37" s="282" t="s">
        <v>1787</v>
      </c>
      <c r="D37" s="286" t="s">
        <v>19</v>
      </c>
      <c r="E37" s="68">
        <v>100</v>
      </c>
      <c r="F37" s="68">
        <v>100</v>
      </c>
      <c r="G37" s="68"/>
      <c r="H37" s="68"/>
      <c r="I37" s="68">
        <v>100</v>
      </c>
      <c r="J37" s="68">
        <v>20</v>
      </c>
      <c r="K37" s="68">
        <v>1000</v>
      </c>
      <c r="L37" s="68">
        <v>20</v>
      </c>
      <c r="M37" s="68"/>
      <c r="N37" s="410">
        <f t="shared" si="0"/>
        <v>1240</v>
      </c>
      <c r="O37" s="570">
        <v>3</v>
      </c>
      <c r="P37" s="570">
        <f t="shared" si="1"/>
        <v>3720</v>
      </c>
    </row>
    <row r="38" spans="1:16" x14ac:dyDescent="0.25">
      <c r="A38" s="78">
        <v>31</v>
      </c>
      <c r="B38" s="393">
        <v>352002034</v>
      </c>
      <c r="C38" s="282" t="s">
        <v>1788</v>
      </c>
      <c r="D38" s="286" t="s">
        <v>19</v>
      </c>
      <c r="E38" s="68">
        <v>100</v>
      </c>
      <c r="F38" s="68">
        <v>100</v>
      </c>
      <c r="G38" s="68">
        <v>10</v>
      </c>
      <c r="H38" s="68"/>
      <c r="I38" s="68">
        <v>80</v>
      </c>
      <c r="J38" s="68">
        <v>10</v>
      </c>
      <c r="K38" s="68">
        <v>40</v>
      </c>
      <c r="L38" s="68">
        <v>30</v>
      </c>
      <c r="M38" s="410">
        <v>5</v>
      </c>
      <c r="N38" s="410">
        <f t="shared" si="0"/>
        <v>270</v>
      </c>
      <c r="O38" s="570">
        <v>69.900000000000006</v>
      </c>
      <c r="P38" s="570">
        <f t="shared" si="1"/>
        <v>18873</v>
      </c>
    </row>
    <row r="39" spans="1:16" x14ac:dyDescent="0.25">
      <c r="A39" s="78">
        <v>32</v>
      </c>
      <c r="B39" s="393">
        <v>17004043</v>
      </c>
      <c r="C39" s="282" t="s">
        <v>1789</v>
      </c>
      <c r="D39" s="286" t="s">
        <v>19</v>
      </c>
      <c r="E39" s="68">
        <v>100</v>
      </c>
      <c r="F39" s="68">
        <v>100</v>
      </c>
      <c r="G39" s="68">
        <v>10</v>
      </c>
      <c r="H39" s="68"/>
      <c r="I39" s="68">
        <v>80</v>
      </c>
      <c r="J39" s="68">
        <v>10</v>
      </c>
      <c r="K39" s="68">
        <v>40</v>
      </c>
      <c r="L39" s="68">
        <v>50</v>
      </c>
      <c r="M39" s="410">
        <v>20</v>
      </c>
      <c r="N39" s="410">
        <f t="shared" si="0"/>
        <v>290</v>
      </c>
      <c r="O39" s="570">
        <v>100</v>
      </c>
      <c r="P39" s="570">
        <f t="shared" si="1"/>
        <v>29000</v>
      </c>
    </row>
    <row r="40" spans="1:16" ht="36" x14ac:dyDescent="0.25">
      <c r="A40" s="78">
        <v>33</v>
      </c>
      <c r="B40" s="393">
        <v>352002031</v>
      </c>
      <c r="C40" s="282" t="s">
        <v>1821</v>
      </c>
      <c r="D40" s="286" t="s">
        <v>19</v>
      </c>
      <c r="E40" s="68">
        <v>500</v>
      </c>
      <c r="F40" s="68">
        <v>500</v>
      </c>
      <c r="G40" s="68">
        <v>10</v>
      </c>
      <c r="H40" s="68"/>
      <c r="I40" s="68">
        <v>80</v>
      </c>
      <c r="J40" s="68">
        <v>10</v>
      </c>
      <c r="K40" s="68">
        <v>40</v>
      </c>
      <c r="L40" s="68">
        <v>50</v>
      </c>
      <c r="M40" s="410">
        <v>20</v>
      </c>
      <c r="N40" s="410">
        <f t="shared" si="0"/>
        <v>690</v>
      </c>
      <c r="O40" s="570">
        <v>19.8</v>
      </c>
      <c r="P40" s="570">
        <f t="shared" si="1"/>
        <v>13662</v>
      </c>
    </row>
    <row r="41" spans="1:16" x14ac:dyDescent="0.25">
      <c r="A41" s="78">
        <v>34</v>
      </c>
      <c r="B41" s="393">
        <v>17003770</v>
      </c>
      <c r="C41" s="282" t="s">
        <v>1790</v>
      </c>
      <c r="D41" s="286" t="s">
        <v>19</v>
      </c>
      <c r="E41" s="68">
        <v>500</v>
      </c>
      <c r="F41" s="68">
        <v>500</v>
      </c>
      <c r="G41" s="68"/>
      <c r="H41" s="68"/>
      <c r="I41" s="68">
        <v>800</v>
      </c>
      <c r="J41" s="68">
        <v>20</v>
      </c>
      <c r="K41" s="68">
        <v>200</v>
      </c>
      <c r="L41" s="68">
        <v>50</v>
      </c>
      <c r="M41" s="410"/>
      <c r="N41" s="410">
        <f t="shared" si="0"/>
        <v>1570</v>
      </c>
      <c r="O41" s="570">
        <v>0.87</v>
      </c>
      <c r="P41" s="570">
        <f t="shared" si="1"/>
        <v>1365.9</v>
      </c>
    </row>
    <row r="42" spans="1:16" x14ac:dyDescent="0.25">
      <c r="A42" s="78">
        <v>35</v>
      </c>
      <c r="B42" s="393">
        <v>17002870</v>
      </c>
      <c r="C42" s="282" t="s">
        <v>1791</v>
      </c>
      <c r="D42" s="286" t="s">
        <v>19</v>
      </c>
      <c r="E42" s="68">
        <v>20</v>
      </c>
      <c r="F42" s="68">
        <v>20</v>
      </c>
      <c r="G42" s="68"/>
      <c r="H42" s="68"/>
      <c r="I42" s="68">
        <v>100</v>
      </c>
      <c r="J42" s="68">
        <v>20</v>
      </c>
      <c r="K42" s="68">
        <v>50</v>
      </c>
      <c r="L42" s="68">
        <v>10</v>
      </c>
      <c r="M42" s="410"/>
      <c r="N42" s="410">
        <f t="shared" si="0"/>
        <v>200</v>
      </c>
      <c r="O42" s="570">
        <v>0.97</v>
      </c>
      <c r="P42" s="570">
        <f t="shared" si="1"/>
        <v>194</v>
      </c>
    </row>
    <row r="43" spans="1:16" x14ac:dyDescent="0.25">
      <c r="A43" s="78">
        <v>36</v>
      </c>
      <c r="B43" s="393">
        <v>17001893</v>
      </c>
      <c r="C43" s="282" t="s">
        <v>1792</v>
      </c>
      <c r="D43" s="286" t="s">
        <v>19</v>
      </c>
      <c r="E43" s="68">
        <v>20</v>
      </c>
      <c r="F43" s="68">
        <v>20</v>
      </c>
      <c r="G43" s="68"/>
      <c r="H43" s="68"/>
      <c r="I43" s="68">
        <v>100</v>
      </c>
      <c r="J43" s="68">
        <v>20</v>
      </c>
      <c r="K43" s="68">
        <v>50</v>
      </c>
      <c r="L43" s="68">
        <v>10</v>
      </c>
      <c r="M43" s="410"/>
      <c r="N43" s="410">
        <f t="shared" si="0"/>
        <v>200</v>
      </c>
      <c r="O43" s="570">
        <v>1.31</v>
      </c>
      <c r="P43" s="570">
        <f t="shared" si="1"/>
        <v>262</v>
      </c>
    </row>
    <row r="44" spans="1:16" x14ac:dyDescent="0.25">
      <c r="A44" s="78">
        <v>37</v>
      </c>
      <c r="B44" s="393">
        <v>17002873</v>
      </c>
      <c r="C44" s="282" t="s">
        <v>1793</v>
      </c>
      <c r="D44" s="286" t="s">
        <v>19</v>
      </c>
      <c r="E44" s="68">
        <v>20</v>
      </c>
      <c r="F44" s="68">
        <v>20</v>
      </c>
      <c r="G44" s="68"/>
      <c r="H44" s="68"/>
      <c r="I44" s="68">
        <v>100</v>
      </c>
      <c r="J44" s="68">
        <v>20</v>
      </c>
      <c r="K44" s="68">
        <v>50</v>
      </c>
      <c r="L44" s="68">
        <v>10</v>
      </c>
      <c r="M44" s="410">
        <v>5</v>
      </c>
      <c r="N44" s="410">
        <f t="shared" si="0"/>
        <v>200</v>
      </c>
      <c r="O44" s="570">
        <v>5.5</v>
      </c>
      <c r="P44" s="570">
        <f t="shared" si="1"/>
        <v>1100</v>
      </c>
    </row>
    <row r="45" spans="1:16" x14ac:dyDescent="0.25">
      <c r="A45" s="78">
        <v>38</v>
      </c>
      <c r="B45" s="393">
        <v>17002245</v>
      </c>
      <c r="C45" s="282" t="s">
        <v>1794</v>
      </c>
      <c r="D45" s="286" t="s">
        <v>19</v>
      </c>
      <c r="E45" s="68">
        <v>20</v>
      </c>
      <c r="F45" s="68">
        <v>20</v>
      </c>
      <c r="G45" s="68"/>
      <c r="H45" s="68"/>
      <c r="I45" s="68">
        <v>100</v>
      </c>
      <c r="J45" s="68">
        <v>20</v>
      </c>
      <c r="K45" s="68">
        <v>50</v>
      </c>
      <c r="L45" s="68">
        <v>10</v>
      </c>
      <c r="M45" s="410">
        <v>5</v>
      </c>
      <c r="N45" s="410">
        <f t="shared" si="0"/>
        <v>200</v>
      </c>
      <c r="O45" s="570">
        <v>1.25</v>
      </c>
      <c r="P45" s="570">
        <f t="shared" si="1"/>
        <v>250</v>
      </c>
    </row>
    <row r="46" spans="1:16" x14ac:dyDescent="0.25">
      <c r="A46" s="78">
        <v>39</v>
      </c>
      <c r="B46" s="393">
        <v>15001340</v>
      </c>
      <c r="C46" s="282" t="s">
        <v>1795</v>
      </c>
      <c r="D46" s="286" t="s">
        <v>19</v>
      </c>
      <c r="E46" s="68">
        <v>20</v>
      </c>
      <c r="F46" s="68">
        <v>20</v>
      </c>
      <c r="G46" s="68">
        <v>10</v>
      </c>
      <c r="H46" s="68"/>
      <c r="I46" s="68">
        <v>80</v>
      </c>
      <c r="J46" s="68">
        <v>20</v>
      </c>
      <c r="K46" s="68">
        <v>50</v>
      </c>
      <c r="L46" s="68">
        <v>10</v>
      </c>
      <c r="M46" s="410">
        <v>5</v>
      </c>
      <c r="N46" s="410">
        <f t="shared" si="0"/>
        <v>190</v>
      </c>
      <c r="O46" s="570">
        <v>2.4</v>
      </c>
      <c r="P46" s="570">
        <f t="shared" si="1"/>
        <v>456</v>
      </c>
    </row>
    <row r="47" spans="1:16" ht="48" x14ac:dyDescent="0.25">
      <c r="A47" s="78">
        <v>40</v>
      </c>
      <c r="B47" s="393">
        <v>15001340</v>
      </c>
      <c r="C47" s="282" t="s">
        <v>3050</v>
      </c>
      <c r="D47" s="286" t="s">
        <v>19</v>
      </c>
      <c r="E47" s="68">
        <v>20</v>
      </c>
      <c r="F47" s="68">
        <v>20</v>
      </c>
      <c r="G47" s="68">
        <v>10</v>
      </c>
      <c r="H47" s="68"/>
      <c r="I47" s="68">
        <v>80</v>
      </c>
      <c r="J47" s="68">
        <v>10</v>
      </c>
      <c r="K47" s="68">
        <v>100</v>
      </c>
      <c r="L47" s="68">
        <v>30</v>
      </c>
      <c r="M47" s="410">
        <v>5</v>
      </c>
      <c r="N47" s="410">
        <f t="shared" si="0"/>
        <v>250</v>
      </c>
      <c r="O47" s="570">
        <v>23</v>
      </c>
      <c r="P47" s="570">
        <f t="shared" si="1"/>
        <v>5750</v>
      </c>
    </row>
    <row r="48" spans="1:16" x14ac:dyDescent="0.25">
      <c r="A48" s="78">
        <v>41</v>
      </c>
      <c r="B48" s="393">
        <v>17002979</v>
      </c>
      <c r="C48" s="282" t="s">
        <v>1796</v>
      </c>
      <c r="D48" s="286" t="s">
        <v>19</v>
      </c>
      <c r="E48" s="68">
        <v>20</v>
      </c>
      <c r="F48" s="68">
        <v>20</v>
      </c>
      <c r="G48" s="68">
        <v>20</v>
      </c>
      <c r="H48" s="68"/>
      <c r="I48" s="68">
        <v>50</v>
      </c>
      <c r="J48" s="68">
        <v>20</v>
      </c>
      <c r="K48" s="68">
        <v>100</v>
      </c>
      <c r="L48" s="68">
        <v>20</v>
      </c>
      <c r="M48" s="410">
        <v>5</v>
      </c>
      <c r="N48" s="410">
        <f t="shared" si="0"/>
        <v>230</v>
      </c>
      <c r="O48" s="570">
        <v>11.8</v>
      </c>
      <c r="P48" s="570">
        <f t="shared" si="1"/>
        <v>2714</v>
      </c>
    </row>
    <row r="49" spans="1:16" x14ac:dyDescent="0.25">
      <c r="A49" s="78">
        <v>42</v>
      </c>
      <c r="B49" s="393">
        <v>17002979</v>
      </c>
      <c r="C49" s="282" t="s">
        <v>1797</v>
      </c>
      <c r="D49" s="286" t="s">
        <v>19</v>
      </c>
      <c r="E49" s="68">
        <v>20</v>
      </c>
      <c r="F49" s="68">
        <v>20</v>
      </c>
      <c r="G49" s="68">
        <v>10</v>
      </c>
      <c r="H49" s="68"/>
      <c r="I49" s="68">
        <v>150</v>
      </c>
      <c r="J49" s="68">
        <v>20</v>
      </c>
      <c r="K49" s="68">
        <v>100</v>
      </c>
      <c r="L49" s="68">
        <v>20</v>
      </c>
      <c r="M49" s="410">
        <v>5</v>
      </c>
      <c r="N49" s="410">
        <f t="shared" si="0"/>
        <v>320</v>
      </c>
      <c r="O49" s="570">
        <v>5.47</v>
      </c>
      <c r="P49" s="570">
        <f t="shared" si="1"/>
        <v>1750.3999999999999</v>
      </c>
    </row>
    <row r="50" spans="1:16" x14ac:dyDescent="0.25">
      <c r="A50" s="78">
        <v>43</v>
      </c>
      <c r="B50" s="393">
        <v>51003025</v>
      </c>
      <c r="C50" s="282" t="s">
        <v>1798</v>
      </c>
      <c r="D50" s="286" t="s">
        <v>19</v>
      </c>
      <c r="E50" s="68">
        <v>20</v>
      </c>
      <c r="F50" s="68">
        <v>20</v>
      </c>
      <c r="G50" s="68">
        <v>20</v>
      </c>
      <c r="H50" s="68"/>
      <c r="I50" s="68">
        <v>100</v>
      </c>
      <c r="J50" s="68">
        <v>20</v>
      </c>
      <c r="K50" s="68">
        <v>100</v>
      </c>
      <c r="L50" s="68">
        <v>20</v>
      </c>
      <c r="M50" s="410">
        <v>5</v>
      </c>
      <c r="N50" s="410">
        <f t="shared" si="0"/>
        <v>280</v>
      </c>
      <c r="O50" s="570">
        <v>1.98</v>
      </c>
      <c r="P50" s="570">
        <f t="shared" si="1"/>
        <v>554.4</v>
      </c>
    </row>
    <row r="51" spans="1:16" x14ac:dyDescent="0.25">
      <c r="A51" s="78">
        <v>44</v>
      </c>
      <c r="B51" s="393">
        <v>51003023</v>
      </c>
      <c r="C51" s="282" t="s">
        <v>1799</v>
      </c>
      <c r="D51" s="286" t="s">
        <v>19</v>
      </c>
      <c r="E51" s="68">
        <v>20</v>
      </c>
      <c r="F51" s="68">
        <v>20</v>
      </c>
      <c r="G51" s="68">
        <v>20</v>
      </c>
      <c r="H51" s="68"/>
      <c r="I51" s="68">
        <v>100</v>
      </c>
      <c r="J51" s="68">
        <v>20</v>
      </c>
      <c r="K51" s="68">
        <v>100</v>
      </c>
      <c r="L51" s="68">
        <v>20</v>
      </c>
      <c r="M51" s="410">
        <v>10</v>
      </c>
      <c r="N51" s="410">
        <f t="shared" si="0"/>
        <v>280</v>
      </c>
      <c r="O51" s="570">
        <v>1.44</v>
      </c>
      <c r="P51" s="570">
        <f t="shared" si="1"/>
        <v>403.2</v>
      </c>
    </row>
    <row r="52" spans="1:16" x14ac:dyDescent="0.25">
      <c r="A52" s="78">
        <v>45</v>
      </c>
      <c r="B52" s="393">
        <v>352002036</v>
      </c>
      <c r="C52" s="282" t="s">
        <v>1800</v>
      </c>
      <c r="D52" s="286" t="s">
        <v>19</v>
      </c>
      <c r="E52" s="68">
        <v>20</v>
      </c>
      <c r="F52" s="68">
        <v>20</v>
      </c>
      <c r="G52" s="68">
        <v>10</v>
      </c>
      <c r="H52" s="68"/>
      <c r="I52" s="68">
        <v>100</v>
      </c>
      <c r="J52" s="68">
        <v>20</v>
      </c>
      <c r="K52" s="68">
        <v>100</v>
      </c>
      <c r="L52" s="68">
        <v>20</v>
      </c>
      <c r="M52" s="410">
        <v>10</v>
      </c>
      <c r="N52" s="410">
        <f t="shared" si="0"/>
        <v>270</v>
      </c>
      <c r="O52" s="570">
        <v>3.45</v>
      </c>
      <c r="P52" s="570">
        <f t="shared" si="1"/>
        <v>931.5</v>
      </c>
    </row>
    <row r="53" spans="1:16" x14ac:dyDescent="0.25">
      <c r="A53" s="78">
        <v>46</v>
      </c>
      <c r="B53" s="393">
        <v>352002035</v>
      </c>
      <c r="C53" s="282" t="s">
        <v>1801</v>
      </c>
      <c r="D53" s="286" t="s">
        <v>19</v>
      </c>
      <c r="E53" s="68">
        <v>20</v>
      </c>
      <c r="F53" s="68">
        <v>20</v>
      </c>
      <c r="G53" s="68">
        <v>5</v>
      </c>
      <c r="H53" s="68"/>
      <c r="I53" s="68">
        <v>80</v>
      </c>
      <c r="J53" s="68">
        <v>10</v>
      </c>
      <c r="K53" s="68">
        <v>50</v>
      </c>
      <c r="L53" s="68">
        <v>30</v>
      </c>
      <c r="M53" s="410">
        <v>10</v>
      </c>
      <c r="N53" s="410">
        <f t="shared" si="0"/>
        <v>195</v>
      </c>
      <c r="O53" s="570">
        <v>24.9</v>
      </c>
      <c r="P53" s="570">
        <f t="shared" si="1"/>
        <v>4855.5</v>
      </c>
    </row>
    <row r="54" spans="1:16" x14ac:dyDescent="0.25">
      <c r="A54" s="78">
        <v>47</v>
      </c>
      <c r="B54" s="393">
        <v>17004076</v>
      </c>
      <c r="C54" s="282" t="s">
        <v>1802</v>
      </c>
      <c r="D54" s="286" t="s">
        <v>19</v>
      </c>
      <c r="E54" s="68">
        <v>20</v>
      </c>
      <c r="F54" s="68">
        <v>20</v>
      </c>
      <c r="G54" s="68">
        <v>10</v>
      </c>
      <c r="H54" s="68">
        <v>10</v>
      </c>
      <c r="I54" s="68">
        <v>60</v>
      </c>
      <c r="J54" s="68">
        <v>5</v>
      </c>
      <c r="K54" s="68">
        <v>50</v>
      </c>
      <c r="L54" s="68">
        <v>30</v>
      </c>
      <c r="M54" s="410">
        <v>10</v>
      </c>
      <c r="N54" s="410">
        <f t="shared" si="0"/>
        <v>185</v>
      </c>
      <c r="O54" s="570">
        <v>11.36</v>
      </c>
      <c r="P54" s="570">
        <f t="shared" si="1"/>
        <v>2101.6</v>
      </c>
    </row>
    <row r="55" spans="1:16" x14ac:dyDescent="0.25">
      <c r="A55" s="78">
        <v>48</v>
      </c>
      <c r="B55" s="393">
        <v>221001148</v>
      </c>
      <c r="C55" s="282" t="s">
        <v>1803</v>
      </c>
      <c r="D55" s="286" t="s">
        <v>19</v>
      </c>
      <c r="E55" s="95">
        <v>20</v>
      </c>
      <c r="F55" s="95">
        <v>20</v>
      </c>
      <c r="G55" s="95">
        <v>10</v>
      </c>
      <c r="H55" s="95">
        <v>10</v>
      </c>
      <c r="I55" s="95">
        <v>120</v>
      </c>
      <c r="J55" s="95">
        <v>1000</v>
      </c>
      <c r="K55" s="95">
        <v>40</v>
      </c>
      <c r="L55" s="95">
        <v>20</v>
      </c>
      <c r="M55" s="643">
        <v>10</v>
      </c>
      <c r="N55" s="410">
        <f t="shared" si="0"/>
        <v>1220</v>
      </c>
      <c r="O55" s="570">
        <v>65.36</v>
      </c>
      <c r="P55" s="570">
        <f t="shared" si="1"/>
        <v>79739.199999999997</v>
      </c>
    </row>
    <row r="56" spans="1:16" x14ac:dyDescent="0.25">
      <c r="A56" s="78">
        <v>49</v>
      </c>
      <c r="B56" s="393">
        <v>17004036</v>
      </c>
      <c r="C56" s="282" t="s">
        <v>1804</v>
      </c>
      <c r="D56" s="286" t="s">
        <v>19</v>
      </c>
      <c r="E56" s="68">
        <v>20</v>
      </c>
      <c r="F56" s="68">
        <v>20</v>
      </c>
      <c r="G56" s="68">
        <v>5</v>
      </c>
      <c r="H56" s="68">
        <v>10</v>
      </c>
      <c r="I56" s="68">
        <v>60</v>
      </c>
      <c r="J56" s="68">
        <v>30</v>
      </c>
      <c r="K56" s="68">
        <v>50</v>
      </c>
      <c r="L56" s="68">
        <v>20</v>
      </c>
      <c r="M56" s="643">
        <v>30</v>
      </c>
      <c r="N56" s="410">
        <f t="shared" si="0"/>
        <v>195</v>
      </c>
      <c r="O56" s="570">
        <v>54</v>
      </c>
      <c r="P56" s="570">
        <f t="shared" si="1"/>
        <v>10530</v>
      </c>
    </row>
    <row r="57" spans="1:16" x14ac:dyDescent="0.25">
      <c r="A57" s="78">
        <v>50</v>
      </c>
      <c r="B57" s="393">
        <v>17003895</v>
      </c>
      <c r="C57" s="282" t="s">
        <v>1805</v>
      </c>
      <c r="D57" s="286" t="s">
        <v>19</v>
      </c>
      <c r="E57" s="68">
        <v>20</v>
      </c>
      <c r="F57" s="68">
        <v>20</v>
      </c>
      <c r="G57" s="68"/>
      <c r="H57" s="68">
        <v>5</v>
      </c>
      <c r="I57" s="68">
        <v>60</v>
      </c>
      <c r="J57" s="68">
        <v>10</v>
      </c>
      <c r="K57" s="68">
        <v>50</v>
      </c>
      <c r="L57" s="68">
        <v>20</v>
      </c>
      <c r="M57" s="643">
        <v>10</v>
      </c>
      <c r="N57" s="410">
        <f t="shared" si="0"/>
        <v>165</v>
      </c>
      <c r="O57" s="570">
        <v>20</v>
      </c>
      <c r="P57" s="570">
        <f t="shared" si="1"/>
        <v>3300</v>
      </c>
    </row>
    <row r="58" spans="1:16" x14ac:dyDescent="0.25">
      <c r="A58" s="78">
        <v>51</v>
      </c>
      <c r="B58" s="393">
        <v>17001587</v>
      </c>
      <c r="C58" s="282" t="s">
        <v>1806</v>
      </c>
      <c r="D58" s="286" t="s">
        <v>19</v>
      </c>
      <c r="E58" s="68">
        <v>20</v>
      </c>
      <c r="F58" s="68">
        <v>20</v>
      </c>
      <c r="G58" s="68">
        <v>10</v>
      </c>
      <c r="H58" s="68">
        <v>5</v>
      </c>
      <c r="I58" s="68">
        <v>60</v>
      </c>
      <c r="J58" s="68">
        <v>30</v>
      </c>
      <c r="K58" s="68">
        <v>50</v>
      </c>
      <c r="L58" s="68">
        <v>30</v>
      </c>
      <c r="M58" s="643">
        <v>30</v>
      </c>
      <c r="N58" s="410">
        <f t="shared" si="0"/>
        <v>205</v>
      </c>
      <c r="O58" s="570">
        <v>44.8</v>
      </c>
      <c r="P58" s="570">
        <f t="shared" si="1"/>
        <v>9184</v>
      </c>
    </row>
    <row r="59" spans="1:16" x14ac:dyDescent="0.25">
      <c r="A59" s="78">
        <v>52</v>
      </c>
      <c r="B59" s="393">
        <v>17002543</v>
      </c>
      <c r="C59" s="282" t="s">
        <v>1807</v>
      </c>
      <c r="D59" s="286" t="s">
        <v>19</v>
      </c>
      <c r="E59" s="68">
        <v>20</v>
      </c>
      <c r="F59" s="68">
        <v>20</v>
      </c>
      <c r="G59" s="68">
        <v>5</v>
      </c>
      <c r="H59" s="68">
        <v>5</v>
      </c>
      <c r="I59" s="68">
        <v>60</v>
      </c>
      <c r="J59" s="68">
        <v>50</v>
      </c>
      <c r="K59" s="68">
        <v>50</v>
      </c>
      <c r="L59" s="68">
        <v>20</v>
      </c>
      <c r="M59" s="68"/>
      <c r="N59" s="410">
        <f t="shared" si="0"/>
        <v>210</v>
      </c>
      <c r="O59" s="570">
        <v>56</v>
      </c>
      <c r="P59" s="570">
        <f t="shared" si="1"/>
        <v>11760</v>
      </c>
    </row>
    <row r="60" spans="1:16" ht="48" x14ac:dyDescent="0.25">
      <c r="A60" s="78">
        <v>53</v>
      </c>
      <c r="B60" s="393">
        <v>352001014</v>
      </c>
      <c r="C60" s="282" t="s">
        <v>1822</v>
      </c>
      <c r="D60" s="286" t="s">
        <v>19</v>
      </c>
      <c r="E60" s="68">
        <v>20</v>
      </c>
      <c r="F60" s="68">
        <v>20</v>
      </c>
      <c r="G60" s="68">
        <v>5</v>
      </c>
      <c r="H60" s="68">
        <v>10</v>
      </c>
      <c r="I60" s="68">
        <v>60</v>
      </c>
      <c r="J60" s="68">
        <v>50</v>
      </c>
      <c r="K60" s="68">
        <v>50</v>
      </c>
      <c r="L60" s="68">
        <v>20</v>
      </c>
      <c r="M60" s="68"/>
      <c r="N60" s="410">
        <f t="shared" si="0"/>
        <v>215</v>
      </c>
      <c r="O60" s="570">
        <v>99.99</v>
      </c>
      <c r="P60" s="570">
        <f t="shared" si="1"/>
        <v>21497.85</v>
      </c>
    </row>
    <row r="61" spans="1:16" ht="60" x14ac:dyDescent="0.25">
      <c r="A61" s="78">
        <v>54</v>
      </c>
      <c r="B61" s="393">
        <v>17001589</v>
      </c>
      <c r="C61" s="282" t="s">
        <v>1823</v>
      </c>
      <c r="D61" s="286" t="s">
        <v>19</v>
      </c>
      <c r="E61" s="68">
        <v>20</v>
      </c>
      <c r="F61" s="68">
        <v>20</v>
      </c>
      <c r="G61" s="68">
        <v>5</v>
      </c>
      <c r="H61" s="68">
        <v>10</v>
      </c>
      <c r="I61" s="68">
        <v>60</v>
      </c>
      <c r="J61" s="68">
        <v>20</v>
      </c>
      <c r="K61" s="68">
        <v>100</v>
      </c>
      <c r="L61" s="68">
        <v>30</v>
      </c>
      <c r="M61" s="643">
        <v>30</v>
      </c>
      <c r="N61" s="410">
        <f t="shared" si="0"/>
        <v>245</v>
      </c>
      <c r="O61" s="570">
        <v>31.95</v>
      </c>
      <c r="P61" s="570">
        <f t="shared" si="1"/>
        <v>7827.75</v>
      </c>
    </row>
    <row r="62" spans="1:16" x14ac:dyDescent="0.25">
      <c r="A62" s="78">
        <v>55</v>
      </c>
      <c r="B62" s="393">
        <v>17001052</v>
      </c>
      <c r="C62" s="282" t="s">
        <v>1808</v>
      </c>
      <c r="D62" s="286" t="s">
        <v>19</v>
      </c>
      <c r="E62" s="68">
        <v>20</v>
      </c>
      <c r="F62" s="68">
        <v>20</v>
      </c>
      <c r="G62" s="68">
        <v>10</v>
      </c>
      <c r="H62" s="68">
        <v>10</v>
      </c>
      <c r="I62" s="68">
        <v>200</v>
      </c>
      <c r="J62" s="68">
        <v>10</v>
      </c>
      <c r="K62" s="68">
        <v>10</v>
      </c>
      <c r="L62" s="68">
        <v>20</v>
      </c>
      <c r="M62" s="643">
        <v>30</v>
      </c>
      <c r="N62" s="410">
        <f t="shared" si="0"/>
        <v>280</v>
      </c>
      <c r="O62" s="570">
        <v>6</v>
      </c>
      <c r="P62" s="570">
        <f t="shared" si="1"/>
        <v>1680</v>
      </c>
    </row>
    <row r="63" spans="1:16" x14ac:dyDescent="0.25">
      <c r="A63" s="78">
        <v>56</v>
      </c>
      <c r="B63" s="393">
        <v>17001542</v>
      </c>
      <c r="C63" s="282" t="s">
        <v>1809</v>
      </c>
      <c r="D63" s="286" t="s">
        <v>19</v>
      </c>
      <c r="E63" s="68">
        <v>20</v>
      </c>
      <c r="F63" s="68">
        <v>20</v>
      </c>
      <c r="G63" s="68">
        <v>5</v>
      </c>
      <c r="H63" s="68">
        <v>10</v>
      </c>
      <c r="I63" s="68">
        <v>100</v>
      </c>
      <c r="J63" s="68">
        <v>10</v>
      </c>
      <c r="K63" s="68">
        <v>40</v>
      </c>
      <c r="L63" s="68">
        <v>20</v>
      </c>
      <c r="M63" s="643">
        <v>10</v>
      </c>
      <c r="N63" s="410">
        <f t="shared" si="0"/>
        <v>205</v>
      </c>
      <c r="O63" s="570">
        <v>60</v>
      </c>
      <c r="P63" s="570">
        <f t="shared" si="1"/>
        <v>12300</v>
      </c>
    </row>
    <row r="64" spans="1:16" x14ac:dyDescent="0.25">
      <c r="A64" s="78">
        <v>57</v>
      </c>
      <c r="B64" s="393">
        <v>17001541</v>
      </c>
      <c r="C64" s="282" t="s">
        <v>1810</v>
      </c>
      <c r="D64" s="286" t="s">
        <v>19</v>
      </c>
      <c r="E64" s="68">
        <v>20</v>
      </c>
      <c r="F64" s="68">
        <v>20</v>
      </c>
      <c r="G64" s="68">
        <v>5</v>
      </c>
      <c r="H64" s="68">
        <v>10</v>
      </c>
      <c r="I64" s="68">
        <v>100</v>
      </c>
      <c r="J64" s="68">
        <v>10</v>
      </c>
      <c r="K64" s="68">
        <v>40</v>
      </c>
      <c r="L64" s="68">
        <v>20</v>
      </c>
      <c r="M64" s="643">
        <v>5</v>
      </c>
      <c r="N64" s="410">
        <f t="shared" si="0"/>
        <v>205</v>
      </c>
      <c r="O64" s="570">
        <v>35</v>
      </c>
      <c r="P64" s="570">
        <f t="shared" si="1"/>
        <v>7175</v>
      </c>
    </row>
    <row r="65" spans="1:16" x14ac:dyDescent="0.25">
      <c r="A65" s="78">
        <v>58</v>
      </c>
      <c r="B65" s="393">
        <v>17001543</v>
      </c>
      <c r="C65" s="282" t="s">
        <v>1811</v>
      </c>
      <c r="D65" s="286" t="s">
        <v>19</v>
      </c>
      <c r="E65" s="68">
        <v>20</v>
      </c>
      <c r="F65" s="68">
        <v>20</v>
      </c>
      <c r="G65" s="68">
        <v>5</v>
      </c>
      <c r="H65" s="68">
        <v>10</v>
      </c>
      <c r="I65" s="68">
        <v>100</v>
      </c>
      <c r="J65" s="68">
        <v>10</v>
      </c>
      <c r="K65" s="68">
        <v>40</v>
      </c>
      <c r="L65" s="68">
        <v>20</v>
      </c>
      <c r="M65" s="643">
        <v>10</v>
      </c>
      <c r="N65" s="410">
        <f t="shared" si="0"/>
        <v>205</v>
      </c>
      <c r="O65" s="570">
        <v>53.6</v>
      </c>
      <c r="P65" s="570">
        <f t="shared" si="1"/>
        <v>10988</v>
      </c>
    </row>
    <row r="66" spans="1:16" x14ac:dyDescent="0.25">
      <c r="A66" s="78">
        <v>59</v>
      </c>
      <c r="B66" s="393">
        <v>17004178</v>
      </c>
      <c r="C66" s="282" t="s">
        <v>1812</v>
      </c>
      <c r="D66" s="286" t="s">
        <v>19</v>
      </c>
      <c r="E66" s="68">
        <v>10</v>
      </c>
      <c r="F66" s="68">
        <v>10</v>
      </c>
      <c r="G66" s="68"/>
      <c r="H66" s="68"/>
      <c r="I66" s="68">
        <v>90</v>
      </c>
      <c r="J66" s="68">
        <v>20</v>
      </c>
      <c r="K66" s="68">
        <v>20</v>
      </c>
      <c r="L66" s="68">
        <v>50</v>
      </c>
      <c r="M66" s="643">
        <v>10</v>
      </c>
      <c r="N66" s="410">
        <f t="shared" si="0"/>
        <v>190</v>
      </c>
      <c r="O66" s="570">
        <v>2.19</v>
      </c>
      <c r="P66" s="570">
        <f t="shared" si="1"/>
        <v>416.09999999999997</v>
      </c>
    </row>
    <row r="67" spans="1:16" x14ac:dyDescent="0.25">
      <c r="A67" s="78">
        <v>60</v>
      </c>
      <c r="B67" s="393">
        <v>17004181</v>
      </c>
      <c r="C67" s="282" t="s">
        <v>1813</v>
      </c>
      <c r="D67" s="286" t="s">
        <v>19</v>
      </c>
      <c r="E67" s="68"/>
      <c r="F67" s="68"/>
      <c r="G67" s="68"/>
      <c r="H67" s="68"/>
      <c r="I67" s="68">
        <v>100</v>
      </c>
      <c r="J67" s="68">
        <v>20</v>
      </c>
      <c r="K67" s="68">
        <v>100</v>
      </c>
      <c r="L67" s="68">
        <v>50</v>
      </c>
      <c r="M67" s="68">
        <v>10</v>
      </c>
      <c r="N67" s="410">
        <f t="shared" si="0"/>
        <v>270</v>
      </c>
      <c r="O67" s="570">
        <v>139.80000000000001</v>
      </c>
      <c r="P67" s="570">
        <f t="shared" si="1"/>
        <v>37746</v>
      </c>
    </row>
    <row r="68" spans="1:16" x14ac:dyDescent="0.25">
      <c r="A68" s="78">
        <v>61</v>
      </c>
      <c r="B68" s="393">
        <v>17002872</v>
      </c>
      <c r="C68" s="282" t="s">
        <v>1814</v>
      </c>
      <c r="D68" s="286" t="s">
        <v>19</v>
      </c>
      <c r="E68" s="68">
        <v>20</v>
      </c>
      <c r="F68" s="68">
        <v>20</v>
      </c>
      <c r="G68" s="68"/>
      <c r="H68" s="68">
        <v>20</v>
      </c>
      <c r="I68" s="68">
        <v>80</v>
      </c>
      <c r="J68" s="68">
        <v>20</v>
      </c>
      <c r="K68" s="68">
        <v>50</v>
      </c>
      <c r="L68" s="68">
        <v>10</v>
      </c>
      <c r="M68" s="68">
        <v>10</v>
      </c>
      <c r="N68" s="410">
        <f t="shared" si="0"/>
        <v>200</v>
      </c>
      <c r="O68" s="570">
        <v>2.4</v>
      </c>
      <c r="P68" s="570">
        <f t="shared" si="1"/>
        <v>480</v>
      </c>
    </row>
    <row r="69" spans="1:16" x14ac:dyDescent="0.25">
      <c r="A69" s="78">
        <v>62</v>
      </c>
      <c r="B69" s="393">
        <v>17003601</v>
      </c>
      <c r="C69" s="282" t="s">
        <v>1815</v>
      </c>
      <c r="D69" s="286" t="s">
        <v>19</v>
      </c>
      <c r="E69" s="68">
        <v>20</v>
      </c>
      <c r="F69" s="68">
        <v>20</v>
      </c>
      <c r="G69" s="68"/>
      <c r="H69" s="68">
        <v>10</v>
      </c>
      <c r="I69" s="68">
        <v>80</v>
      </c>
      <c r="J69" s="68">
        <v>20</v>
      </c>
      <c r="K69" s="68">
        <v>50</v>
      </c>
      <c r="L69" s="68">
        <v>10</v>
      </c>
      <c r="M69" s="68">
        <v>10</v>
      </c>
      <c r="N69" s="410">
        <f t="shared" si="0"/>
        <v>190</v>
      </c>
      <c r="O69" s="570">
        <v>4.1900000000000004</v>
      </c>
      <c r="P69" s="570">
        <f t="shared" si="1"/>
        <v>796.1</v>
      </c>
    </row>
    <row r="70" spans="1:16" x14ac:dyDescent="0.25">
      <c r="A70" s="930" t="s">
        <v>2885</v>
      </c>
      <c r="B70" s="931"/>
      <c r="C70" s="931"/>
      <c r="D70" s="931"/>
      <c r="E70" s="932"/>
      <c r="F70" s="729"/>
      <c r="G70" s="544"/>
      <c r="H70" s="544"/>
      <c r="I70" s="544"/>
      <c r="J70" s="544"/>
      <c r="K70" s="544"/>
      <c r="L70" s="544"/>
      <c r="M70" s="544"/>
      <c r="N70" s="544"/>
      <c r="O70" s="546"/>
      <c r="P70" s="546">
        <f>SUM(P8:P69)</f>
        <v>484421.6999999999</v>
      </c>
    </row>
    <row r="99" spans="15:15" x14ac:dyDescent="0.25">
      <c r="O99" s="24">
        <v>7</v>
      </c>
    </row>
  </sheetData>
  <mergeCells count="5">
    <mergeCell ref="A6:P6"/>
    <mergeCell ref="A70:E70"/>
    <mergeCell ref="A3:L3"/>
    <mergeCell ref="A4:L4"/>
    <mergeCell ref="A5:L5"/>
  </mergeCells>
  <pageMargins left="0.31496062992125984" right="0.31496062992125984" top="0.39370078740157483" bottom="0.39370078740157483" header="0.31496062992125984" footer="0.31496062992125984"/>
  <pageSetup paperSize="9" scale="9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99"/>
  <sheetViews>
    <sheetView showRuler="0" zoomScaleNormal="100" workbookViewId="0">
      <selection activeCell="F6" sqref="F6"/>
    </sheetView>
  </sheetViews>
  <sheetFormatPr defaultRowHeight="15" x14ac:dyDescent="0.25"/>
  <cols>
    <col min="1" max="1" width="5.140625" bestFit="1" customWidth="1"/>
    <col min="2" max="2" width="12.28515625" bestFit="1" customWidth="1"/>
    <col min="3" max="3" width="46.140625" style="37" customWidth="1"/>
    <col min="4" max="4" width="5.85546875" bestFit="1" customWidth="1"/>
    <col min="5" max="5" width="9.28515625" bestFit="1" customWidth="1"/>
    <col min="6" max="6" width="9.28515625" style="128" customWidth="1"/>
    <col min="7" max="7" width="6.85546875" bestFit="1" customWidth="1"/>
    <col min="8" max="8" width="8.42578125" bestFit="1" customWidth="1"/>
    <col min="9" max="9" width="6.7109375" bestFit="1" customWidth="1"/>
    <col min="10" max="10" width="5.28515625" bestFit="1" customWidth="1"/>
    <col min="11" max="11" width="5.7109375" bestFit="1" customWidth="1"/>
    <col min="12" max="12" width="5.5703125" bestFit="1" customWidth="1"/>
    <col min="13" max="13" width="9" style="128" bestFit="1" customWidth="1"/>
    <col min="14" max="14" width="5.85546875" bestFit="1" customWidth="1"/>
    <col min="15" max="15" width="8.7109375" style="24" bestFit="1" customWidth="1"/>
    <col min="16" max="16" width="11.28515625" style="24" bestFit="1" customWidth="1"/>
  </cols>
  <sheetData>
    <row r="1" spans="1:16" x14ac:dyDescent="0.25">
      <c r="A1" s="8"/>
      <c r="B1" s="67"/>
      <c r="D1" s="8"/>
    </row>
    <row r="2" spans="1:16" ht="18.75" x14ac:dyDescent="0.25">
      <c r="A2" s="757" t="s">
        <v>0</v>
      </c>
      <c r="B2" s="757"/>
      <c r="C2" s="757"/>
      <c r="D2" s="757"/>
      <c r="E2" s="757"/>
      <c r="F2" s="757"/>
      <c r="G2" s="757"/>
      <c r="H2" s="757"/>
      <c r="I2" s="757"/>
    </row>
    <row r="3" spans="1:16" ht="18.75" x14ac:dyDescent="0.25">
      <c r="A3" s="757" t="s">
        <v>1</v>
      </c>
      <c r="B3" s="757"/>
      <c r="C3" s="757"/>
      <c r="D3" s="757"/>
      <c r="E3" s="757"/>
      <c r="F3" s="757"/>
      <c r="G3" s="757"/>
      <c r="H3" s="757"/>
      <c r="I3" s="757"/>
    </row>
    <row r="4" spans="1:16" ht="19.5" thickBot="1" x14ac:dyDescent="0.3">
      <c r="A4" s="772" t="s">
        <v>2</v>
      </c>
      <c r="B4" s="772"/>
      <c r="C4" s="772"/>
      <c r="D4" s="772"/>
      <c r="E4" s="772"/>
      <c r="F4" s="772"/>
      <c r="G4" s="772"/>
      <c r="H4" s="772"/>
      <c r="I4" s="772"/>
    </row>
    <row r="5" spans="1:16" ht="29.25" thickBot="1" x14ac:dyDescent="0.3">
      <c r="A5" s="933" t="s">
        <v>154</v>
      </c>
      <c r="B5" s="934"/>
      <c r="C5" s="934"/>
      <c r="D5" s="934"/>
      <c r="E5" s="934"/>
      <c r="F5" s="934"/>
      <c r="G5" s="934"/>
      <c r="H5" s="934"/>
      <c r="I5" s="934"/>
      <c r="J5" s="934"/>
      <c r="K5" s="934"/>
      <c r="L5" s="934"/>
      <c r="M5" s="934"/>
      <c r="N5" s="934"/>
      <c r="O5" s="934"/>
      <c r="P5" s="935"/>
    </row>
    <row r="6" spans="1:16" x14ac:dyDescent="0.25">
      <c r="A6" s="646" t="s">
        <v>13</v>
      </c>
      <c r="B6" s="646" t="s">
        <v>14</v>
      </c>
      <c r="C6" s="646" t="s">
        <v>15</v>
      </c>
      <c r="D6" s="646" t="s">
        <v>7</v>
      </c>
      <c r="E6" s="646" t="s">
        <v>2753</v>
      </c>
      <c r="F6" s="646" t="s">
        <v>3747</v>
      </c>
      <c r="G6" s="646" t="s">
        <v>2862</v>
      </c>
      <c r="H6" s="646" t="s">
        <v>2766</v>
      </c>
      <c r="I6" s="646" t="s">
        <v>2769</v>
      </c>
      <c r="J6" s="646" t="s">
        <v>2772</v>
      </c>
      <c r="K6" s="646" t="s">
        <v>2882</v>
      </c>
      <c r="L6" s="646" t="s">
        <v>2776</v>
      </c>
      <c r="M6" s="646" t="s">
        <v>2779</v>
      </c>
      <c r="N6" s="369" t="s">
        <v>1462</v>
      </c>
      <c r="O6" s="344" t="s">
        <v>868</v>
      </c>
      <c r="P6" s="344" t="s">
        <v>869</v>
      </c>
    </row>
    <row r="7" spans="1:16" ht="24" x14ac:dyDescent="0.25">
      <c r="A7" s="396">
        <v>1</v>
      </c>
      <c r="B7" s="397">
        <v>19001092</v>
      </c>
      <c r="C7" s="374" t="s">
        <v>3051</v>
      </c>
      <c r="D7" s="398" t="s">
        <v>20</v>
      </c>
      <c r="E7" s="104">
        <v>50</v>
      </c>
      <c r="F7" s="104">
        <v>50</v>
      </c>
      <c r="G7" s="104">
        <v>30</v>
      </c>
      <c r="H7" s="104">
        <v>10</v>
      </c>
      <c r="I7" s="104">
        <v>50</v>
      </c>
      <c r="J7" s="104">
        <v>5</v>
      </c>
      <c r="K7" s="104">
        <v>100</v>
      </c>
      <c r="L7" s="644">
        <v>20</v>
      </c>
      <c r="M7" s="644">
        <v>30</v>
      </c>
      <c r="N7" s="343">
        <f>E7+G7+H7+I7+J7+K7+L7</f>
        <v>265</v>
      </c>
      <c r="O7" s="570">
        <v>3.45</v>
      </c>
      <c r="P7" s="570">
        <f>O7*N7</f>
        <v>914.25</v>
      </c>
    </row>
    <row r="8" spans="1:16" ht="96" x14ac:dyDescent="0.25">
      <c r="A8" s="396">
        <v>2</v>
      </c>
      <c r="B8" s="397">
        <v>17004049</v>
      </c>
      <c r="C8" s="374" t="s">
        <v>3052</v>
      </c>
      <c r="D8" s="103" t="s">
        <v>1207</v>
      </c>
      <c r="E8" s="104">
        <v>50</v>
      </c>
      <c r="F8" s="104">
        <v>50</v>
      </c>
      <c r="G8" s="104">
        <v>2</v>
      </c>
      <c r="H8" s="104"/>
      <c r="I8" s="104">
        <v>20</v>
      </c>
      <c r="J8" s="104">
        <v>10</v>
      </c>
      <c r="K8" s="104">
        <v>50</v>
      </c>
      <c r="L8" s="644">
        <v>2</v>
      </c>
      <c r="M8" s="644">
        <v>20</v>
      </c>
      <c r="N8" s="343">
        <f t="shared" ref="N8:N68" si="0">E8+G8+H8+I8+J8+K8+L8</f>
        <v>134</v>
      </c>
      <c r="O8" s="570">
        <v>85.35</v>
      </c>
      <c r="P8" s="570">
        <f t="shared" ref="P8:P68" si="1">O8*N8</f>
        <v>11436.9</v>
      </c>
    </row>
    <row r="9" spans="1:16" ht="96" x14ac:dyDescent="0.25">
      <c r="A9" s="396">
        <v>3</v>
      </c>
      <c r="B9" s="397">
        <v>17004048</v>
      </c>
      <c r="C9" s="374" t="s">
        <v>3053</v>
      </c>
      <c r="D9" s="103" t="s">
        <v>20</v>
      </c>
      <c r="E9" s="104">
        <v>30</v>
      </c>
      <c r="F9" s="104">
        <v>30</v>
      </c>
      <c r="G9" s="104">
        <v>2</v>
      </c>
      <c r="H9" s="104"/>
      <c r="I9" s="104">
        <v>20</v>
      </c>
      <c r="J9" s="104">
        <v>10</v>
      </c>
      <c r="K9" s="104">
        <v>50</v>
      </c>
      <c r="L9" s="644">
        <v>10</v>
      </c>
      <c r="M9" s="644">
        <v>20</v>
      </c>
      <c r="N9" s="343">
        <f t="shared" si="0"/>
        <v>122</v>
      </c>
      <c r="O9" s="570">
        <v>85.35</v>
      </c>
      <c r="P9" s="570">
        <f t="shared" si="1"/>
        <v>10412.699999999999</v>
      </c>
    </row>
    <row r="10" spans="1:16" ht="60" x14ac:dyDescent="0.25">
      <c r="A10" s="396">
        <v>4</v>
      </c>
      <c r="B10" s="397">
        <v>17004052</v>
      </c>
      <c r="C10" s="374" t="s">
        <v>3054</v>
      </c>
      <c r="D10" s="103" t="s">
        <v>2293</v>
      </c>
      <c r="E10" s="104">
        <v>10</v>
      </c>
      <c r="F10" s="104">
        <v>10</v>
      </c>
      <c r="G10" s="104">
        <v>2</v>
      </c>
      <c r="H10" s="104"/>
      <c r="I10" s="104">
        <v>20</v>
      </c>
      <c r="J10" s="104">
        <v>8</v>
      </c>
      <c r="K10" s="104">
        <v>20</v>
      </c>
      <c r="L10" s="644">
        <v>10</v>
      </c>
      <c r="M10" s="644">
        <v>10</v>
      </c>
      <c r="N10" s="343">
        <f t="shared" si="0"/>
        <v>70</v>
      </c>
      <c r="O10" s="570">
        <v>519</v>
      </c>
      <c r="P10" s="570">
        <f t="shared" si="1"/>
        <v>36330</v>
      </c>
    </row>
    <row r="11" spans="1:16" ht="60" x14ac:dyDescent="0.25">
      <c r="A11" s="396">
        <v>5</v>
      </c>
      <c r="B11" s="397">
        <v>17004160</v>
      </c>
      <c r="C11" s="374" t="s">
        <v>3055</v>
      </c>
      <c r="D11" s="103" t="s">
        <v>2293</v>
      </c>
      <c r="E11" s="104">
        <v>30</v>
      </c>
      <c r="F11" s="104">
        <v>30</v>
      </c>
      <c r="G11" s="104">
        <v>2</v>
      </c>
      <c r="H11" s="104"/>
      <c r="I11" s="104">
        <v>20</v>
      </c>
      <c r="J11" s="104">
        <v>6</v>
      </c>
      <c r="K11" s="104">
        <v>20</v>
      </c>
      <c r="L11" s="644">
        <v>10</v>
      </c>
      <c r="M11" s="644">
        <v>10</v>
      </c>
      <c r="N11" s="343">
        <f t="shared" si="0"/>
        <v>88</v>
      </c>
      <c r="O11" s="570">
        <v>115</v>
      </c>
      <c r="P11" s="570">
        <f t="shared" si="1"/>
        <v>10120</v>
      </c>
    </row>
    <row r="12" spans="1:16" ht="60" x14ac:dyDescent="0.25">
      <c r="A12" s="396">
        <v>6</v>
      </c>
      <c r="B12" s="397">
        <v>19001311</v>
      </c>
      <c r="C12" s="374" t="s">
        <v>3056</v>
      </c>
      <c r="D12" s="103" t="s">
        <v>2293</v>
      </c>
      <c r="E12" s="104">
        <v>30</v>
      </c>
      <c r="F12" s="104">
        <v>30</v>
      </c>
      <c r="G12" s="104">
        <v>1</v>
      </c>
      <c r="H12" s="104"/>
      <c r="I12" s="104">
        <v>20</v>
      </c>
      <c r="J12" s="104">
        <v>6</v>
      </c>
      <c r="K12" s="104">
        <v>20</v>
      </c>
      <c r="L12" s="644">
        <v>10</v>
      </c>
      <c r="M12" s="644">
        <v>10</v>
      </c>
      <c r="N12" s="343">
        <f t="shared" si="0"/>
        <v>87</v>
      </c>
      <c r="O12" s="570">
        <v>228.85</v>
      </c>
      <c r="P12" s="570">
        <f t="shared" si="1"/>
        <v>19909.95</v>
      </c>
    </row>
    <row r="13" spans="1:16" ht="72" x14ac:dyDescent="0.25">
      <c r="A13" s="396">
        <v>7</v>
      </c>
      <c r="B13" s="397">
        <v>19001312</v>
      </c>
      <c r="C13" s="374" t="s">
        <v>3057</v>
      </c>
      <c r="D13" s="103" t="s">
        <v>2293</v>
      </c>
      <c r="E13" s="104">
        <v>30</v>
      </c>
      <c r="F13" s="104">
        <v>30</v>
      </c>
      <c r="G13" s="104">
        <v>1</v>
      </c>
      <c r="H13" s="104"/>
      <c r="I13" s="104">
        <v>20</v>
      </c>
      <c r="J13" s="104">
        <v>8</v>
      </c>
      <c r="K13" s="104">
        <v>20</v>
      </c>
      <c r="L13" s="644">
        <v>10</v>
      </c>
      <c r="M13" s="644">
        <v>10</v>
      </c>
      <c r="N13" s="343">
        <f t="shared" si="0"/>
        <v>89</v>
      </c>
      <c r="O13" s="570">
        <v>228.85</v>
      </c>
      <c r="P13" s="570">
        <f t="shared" si="1"/>
        <v>20367.649999999998</v>
      </c>
    </row>
    <row r="14" spans="1:16" ht="72" x14ac:dyDescent="0.25">
      <c r="A14" s="396">
        <v>8</v>
      </c>
      <c r="B14" s="397">
        <v>19001314</v>
      </c>
      <c r="C14" s="374" t="s">
        <v>3058</v>
      </c>
      <c r="D14" s="103" t="s">
        <v>2293</v>
      </c>
      <c r="E14" s="104">
        <v>30</v>
      </c>
      <c r="F14" s="104">
        <v>30</v>
      </c>
      <c r="G14" s="104">
        <v>1</v>
      </c>
      <c r="H14" s="104"/>
      <c r="I14" s="104">
        <v>20</v>
      </c>
      <c r="J14" s="104">
        <v>4</v>
      </c>
      <c r="K14" s="104">
        <v>20</v>
      </c>
      <c r="L14" s="644">
        <v>10</v>
      </c>
      <c r="M14" s="644">
        <v>10</v>
      </c>
      <c r="N14" s="343">
        <f t="shared" si="0"/>
        <v>85</v>
      </c>
      <c r="O14" s="570">
        <v>339.25</v>
      </c>
      <c r="P14" s="570">
        <f t="shared" si="1"/>
        <v>28836.25</v>
      </c>
    </row>
    <row r="15" spans="1:16" ht="72" x14ac:dyDescent="0.25">
      <c r="A15" s="396">
        <v>9</v>
      </c>
      <c r="B15" s="397">
        <v>19001314</v>
      </c>
      <c r="C15" s="374" t="s">
        <v>3059</v>
      </c>
      <c r="D15" s="103" t="s">
        <v>2293</v>
      </c>
      <c r="E15" s="104">
        <v>20</v>
      </c>
      <c r="F15" s="104">
        <v>20</v>
      </c>
      <c r="G15" s="104">
        <v>1</v>
      </c>
      <c r="H15" s="104"/>
      <c r="I15" s="104">
        <v>20</v>
      </c>
      <c r="J15" s="104">
        <v>6</v>
      </c>
      <c r="K15" s="104">
        <v>20</v>
      </c>
      <c r="L15" s="644">
        <v>10</v>
      </c>
      <c r="M15" s="644">
        <v>10</v>
      </c>
      <c r="N15" s="343">
        <f t="shared" si="0"/>
        <v>77</v>
      </c>
      <c r="O15" s="570">
        <v>339.25</v>
      </c>
      <c r="P15" s="570">
        <f t="shared" si="1"/>
        <v>26122.25</v>
      </c>
    </row>
    <row r="16" spans="1:16" ht="72" x14ac:dyDescent="0.25">
      <c r="A16" s="396">
        <v>10</v>
      </c>
      <c r="B16" s="397">
        <v>19001315</v>
      </c>
      <c r="C16" s="374" t="s">
        <v>3060</v>
      </c>
      <c r="D16" s="103" t="s">
        <v>2293</v>
      </c>
      <c r="E16" s="104">
        <v>20</v>
      </c>
      <c r="F16" s="104">
        <v>20</v>
      </c>
      <c r="G16" s="104">
        <v>1</v>
      </c>
      <c r="H16" s="104"/>
      <c r="I16" s="104">
        <v>20</v>
      </c>
      <c r="J16" s="104">
        <v>4</v>
      </c>
      <c r="K16" s="104">
        <v>50</v>
      </c>
      <c r="L16" s="644">
        <v>10</v>
      </c>
      <c r="M16" s="644">
        <v>10</v>
      </c>
      <c r="N16" s="343">
        <f t="shared" si="0"/>
        <v>105</v>
      </c>
      <c r="O16" s="570">
        <v>339.28</v>
      </c>
      <c r="P16" s="570">
        <f t="shared" si="1"/>
        <v>35624.399999999994</v>
      </c>
    </row>
    <row r="17" spans="1:16" ht="72" x14ac:dyDescent="0.25">
      <c r="A17" s="396">
        <v>11</v>
      </c>
      <c r="B17" s="397">
        <v>17004050</v>
      </c>
      <c r="C17" s="374" t="s">
        <v>3061</v>
      </c>
      <c r="D17" s="103" t="s">
        <v>49</v>
      </c>
      <c r="E17" s="104">
        <v>20</v>
      </c>
      <c r="F17" s="104">
        <v>20</v>
      </c>
      <c r="G17" s="104">
        <v>1</v>
      </c>
      <c r="H17" s="104"/>
      <c r="I17" s="104">
        <v>20</v>
      </c>
      <c r="J17" s="104">
        <v>4</v>
      </c>
      <c r="K17" s="104">
        <v>20</v>
      </c>
      <c r="L17" s="644">
        <v>10</v>
      </c>
      <c r="M17" s="644">
        <v>10</v>
      </c>
      <c r="N17" s="343">
        <f t="shared" si="0"/>
        <v>75</v>
      </c>
      <c r="O17" s="570">
        <v>333</v>
      </c>
      <c r="P17" s="570">
        <f t="shared" si="1"/>
        <v>24975</v>
      </c>
    </row>
    <row r="18" spans="1:16" ht="72" x14ac:dyDescent="0.25">
      <c r="A18" s="396">
        <v>12</v>
      </c>
      <c r="B18" s="397">
        <v>17004174</v>
      </c>
      <c r="C18" s="374" t="s">
        <v>3062</v>
      </c>
      <c r="D18" s="103" t="s">
        <v>49</v>
      </c>
      <c r="E18" s="104">
        <v>50</v>
      </c>
      <c r="F18" s="104">
        <v>50</v>
      </c>
      <c r="G18" s="104">
        <v>4</v>
      </c>
      <c r="H18" s="104"/>
      <c r="I18" s="104">
        <v>60</v>
      </c>
      <c r="J18" s="104">
        <v>2</v>
      </c>
      <c r="K18" s="104">
        <v>20</v>
      </c>
      <c r="L18" s="644">
        <v>10</v>
      </c>
      <c r="M18" s="644">
        <v>10</v>
      </c>
      <c r="N18" s="343">
        <f t="shared" si="0"/>
        <v>146</v>
      </c>
      <c r="O18" s="570">
        <v>235</v>
      </c>
      <c r="P18" s="570">
        <f t="shared" si="1"/>
        <v>34310</v>
      </c>
    </row>
    <row r="19" spans="1:16" ht="36" x14ac:dyDescent="0.25">
      <c r="A19" s="396">
        <v>13</v>
      </c>
      <c r="B19" s="397">
        <v>17004175</v>
      </c>
      <c r="C19" s="374" t="s">
        <v>3063</v>
      </c>
      <c r="D19" s="103" t="s">
        <v>49</v>
      </c>
      <c r="E19" s="104">
        <v>50</v>
      </c>
      <c r="F19" s="104">
        <v>50</v>
      </c>
      <c r="G19" s="104">
        <v>1</v>
      </c>
      <c r="H19" s="104"/>
      <c r="I19" s="104">
        <v>30</v>
      </c>
      <c r="J19" s="104">
        <v>4</v>
      </c>
      <c r="K19" s="104">
        <v>20</v>
      </c>
      <c r="L19" s="644">
        <v>10</v>
      </c>
      <c r="M19" s="644">
        <v>10</v>
      </c>
      <c r="N19" s="343">
        <f t="shared" si="0"/>
        <v>115</v>
      </c>
      <c r="O19" s="570">
        <v>349.6</v>
      </c>
      <c r="P19" s="570">
        <f t="shared" si="1"/>
        <v>40204</v>
      </c>
    </row>
    <row r="20" spans="1:16" ht="36" x14ac:dyDescent="0.25">
      <c r="A20" s="396">
        <v>14</v>
      </c>
      <c r="B20" s="397">
        <v>17004176</v>
      </c>
      <c r="C20" s="374" t="s">
        <v>3064</v>
      </c>
      <c r="D20" s="103" t="s">
        <v>49</v>
      </c>
      <c r="E20" s="104">
        <v>50</v>
      </c>
      <c r="F20" s="104">
        <v>50</v>
      </c>
      <c r="G20" s="104">
        <v>1</v>
      </c>
      <c r="H20" s="104"/>
      <c r="I20" s="104">
        <v>30</v>
      </c>
      <c r="J20" s="104">
        <v>2</v>
      </c>
      <c r="K20" s="104">
        <v>20</v>
      </c>
      <c r="L20" s="644">
        <v>10</v>
      </c>
      <c r="M20" s="644">
        <v>10</v>
      </c>
      <c r="N20" s="343">
        <f t="shared" si="0"/>
        <v>113</v>
      </c>
      <c r="O20" s="570">
        <v>497.95</v>
      </c>
      <c r="P20" s="570">
        <f t="shared" si="1"/>
        <v>56268.35</v>
      </c>
    </row>
    <row r="21" spans="1:16" ht="60" x14ac:dyDescent="0.25">
      <c r="A21" s="396">
        <v>15</v>
      </c>
      <c r="B21" s="397">
        <v>19001237</v>
      </c>
      <c r="C21" s="374" t="s">
        <v>3065</v>
      </c>
      <c r="D21" s="103" t="s">
        <v>20</v>
      </c>
      <c r="E21" s="104">
        <v>10</v>
      </c>
      <c r="F21" s="104">
        <v>10</v>
      </c>
      <c r="G21" s="104">
        <v>5</v>
      </c>
      <c r="H21" s="104"/>
      <c r="I21" s="104">
        <v>100</v>
      </c>
      <c r="J21" s="104">
        <v>4</v>
      </c>
      <c r="K21" s="104">
        <v>200</v>
      </c>
      <c r="L21" s="644">
        <v>20</v>
      </c>
      <c r="M21" s="644">
        <v>10</v>
      </c>
      <c r="N21" s="343">
        <f t="shared" si="0"/>
        <v>339</v>
      </c>
      <c r="O21" s="570">
        <v>2.95</v>
      </c>
      <c r="P21" s="570">
        <f t="shared" si="1"/>
        <v>1000.0500000000001</v>
      </c>
    </row>
    <row r="22" spans="1:16" ht="24" x14ac:dyDescent="0.25">
      <c r="A22" s="396">
        <v>16</v>
      </c>
      <c r="B22" s="397">
        <v>17003757</v>
      </c>
      <c r="C22" s="374" t="s">
        <v>2294</v>
      </c>
      <c r="D22" s="103" t="s">
        <v>20</v>
      </c>
      <c r="E22" s="104">
        <v>100</v>
      </c>
      <c r="F22" s="104">
        <v>100</v>
      </c>
      <c r="G22" s="104">
        <v>30</v>
      </c>
      <c r="H22" s="104"/>
      <c r="I22" s="104">
        <v>200</v>
      </c>
      <c r="J22" s="104">
        <v>10</v>
      </c>
      <c r="K22" s="104">
        <v>300</v>
      </c>
      <c r="L22" s="644">
        <v>30</v>
      </c>
      <c r="M22" s="644">
        <v>10</v>
      </c>
      <c r="N22" s="343">
        <f t="shared" si="0"/>
        <v>670</v>
      </c>
      <c r="O22" s="570">
        <v>19.899999999999999</v>
      </c>
      <c r="P22" s="570">
        <f t="shared" si="1"/>
        <v>13332.999999999998</v>
      </c>
    </row>
    <row r="23" spans="1:16" ht="24" x14ac:dyDescent="0.25">
      <c r="A23" s="396">
        <v>17</v>
      </c>
      <c r="B23" s="397">
        <v>17002098</v>
      </c>
      <c r="C23" s="374" t="s">
        <v>2295</v>
      </c>
      <c r="D23" s="103" t="s">
        <v>20</v>
      </c>
      <c r="E23" s="104">
        <v>100</v>
      </c>
      <c r="F23" s="104">
        <v>100</v>
      </c>
      <c r="G23" s="104">
        <v>30</v>
      </c>
      <c r="H23" s="104"/>
      <c r="I23" s="104">
        <v>200</v>
      </c>
      <c r="J23" s="104">
        <v>10</v>
      </c>
      <c r="K23" s="104">
        <v>300</v>
      </c>
      <c r="L23" s="644">
        <v>30</v>
      </c>
      <c r="M23" s="644">
        <v>10</v>
      </c>
      <c r="N23" s="343">
        <f t="shared" si="0"/>
        <v>670</v>
      </c>
      <c r="O23" s="570">
        <v>35</v>
      </c>
      <c r="P23" s="570">
        <f t="shared" si="1"/>
        <v>23450</v>
      </c>
    </row>
    <row r="24" spans="1:16" ht="60" x14ac:dyDescent="0.25">
      <c r="A24" s="396">
        <v>18</v>
      </c>
      <c r="B24" s="397">
        <v>19001316</v>
      </c>
      <c r="C24" s="374" t="s">
        <v>3066</v>
      </c>
      <c r="D24" s="103" t="s">
        <v>20</v>
      </c>
      <c r="E24" s="104">
        <v>50</v>
      </c>
      <c r="F24" s="104">
        <v>50</v>
      </c>
      <c r="G24" s="104">
        <v>20</v>
      </c>
      <c r="H24" s="104"/>
      <c r="I24" s="104">
        <v>100</v>
      </c>
      <c r="J24" s="104">
        <v>10</v>
      </c>
      <c r="K24" s="104">
        <v>200</v>
      </c>
      <c r="L24" s="644">
        <v>20</v>
      </c>
      <c r="M24" s="644">
        <v>10</v>
      </c>
      <c r="N24" s="343">
        <f t="shared" si="0"/>
        <v>400</v>
      </c>
      <c r="O24" s="570">
        <v>5.19</v>
      </c>
      <c r="P24" s="570">
        <f t="shared" si="1"/>
        <v>2076</v>
      </c>
    </row>
    <row r="25" spans="1:16" ht="36" x14ac:dyDescent="0.25">
      <c r="A25" s="396">
        <v>19</v>
      </c>
      <c r="B25" s="397">
        <v>19001137</v>
      </c>
      <c r="C25" s="374" t="s">
        <v>3067</v>
      </c>
      <c r="D25" s="103" t="s">
        <v>20</v>
      </c>
      <c r="E25" s="104">
        <v>20</v>
      </c>
      <c r="F25" s="104">
        <v>20</v>
      </c>
      <c r="G25" s="104">
        <v>10</v>
      </c>
      <c r="H25" s="104"/>
      <c r="I25" s="104">
        <v>50</v>
      </c>
      <c r="J25" s="104">
        <v>5</v>
      </c>
      <c r="K25" s="104">
        <v>50</v>
      </c>
      <c r="L25" s="644">
        <v>10</v>
      </c>
      <c r="M25" s="644">
        <v>10</v>
      </c>
      <c r="N25" s="343">
        <f t="shared" si="0"/>
        <v>145</v>
      </c>
      <c r="O25" s="570">
        <v>16.73</v>
      </c>
      <c r="P25" s="570">
        <f t="shared" si="1"/>
        <v>2425.85</v>
      </c>
    </row>
    <row r="26" spans="1:16" ht="60" x14ac:dyDescent="0.25">
      <c r="A26" s="396">
        <v>20</v>
      </c>
      <c r="B26" s="397">
        <v>17002508</v>
      </c>
      <c r="C26" s="374" t="s">
        <v>3068</v>
      </c>
      <c r="D26" s="103" t="s">
        <v>20</v>
      </c>
      <c r="E26" s="104">
        <v>20</v>
      </c>
      <c r="F26" s="104">
        <v>20</v>
      </c>
      <c r="G26" s="104">
        <v>5</v>
      </c>
      <c r="H26" s="104"/>
      <c r="I26" s="104">
        <v>50</v>
      </c>
      <c r="J26" s="104">
        <v>5</v>
      </c>
      <c r="K26" s="104">
        <v>50</v>
      </c>
      <c r="L26" s="644">
        <v>10</v>
      </c>
      <c r="M26" s="644">
        <v>10</v>
      </c>
      <c r="N26" s="343">
        <f t="shared" si="0"/>
        <v>140</v>
      </c>
      <c r="O26" s="570">
        <v>18.45</v>
      </c>
      <c r="P26" s="570">
        <f t="shared" si="1"/>
        <v>2583</v>
      </c>
    </row>
    <row r="27" spans="1:16" ht="48" x14ac:dyDescent="0.25">
      <c r="A27" s="396">
        <v>21</v>
      </c>
      <c r="B27" s="397">
        <v>17002511</v>
      </c>
      <c r="C27" s="374" t="s">
        <v>3069</v>
      </c>
      <c r="D27" s="103" t="s">
        <v>20</v>
      </c>
      <c r="E27" s="104">
        <v>5</v>
      </c>
      <c r="F27" s="104">
        <v>5</v>
      </c>
      <c r="G27" s="104">
        <v>5</v>
      </c>
      <c r="H27" s="104"/>
      <c r="I27" s="104">
        <v>25</v>
      </c>
      <c r="J27" s="104">
        <v>5</v>
      </c>
      <c r="K27" s="104">
        <v>50</v>
      </c>
      <c r="L27" s="644">
        <v>15</v>
      </c>
      <c r="M27" s="644"/>
      <c r="N27" s="343">
        <f t="shared" si="0"/>
        <v>105</v>
      </c>
      <c r="O27" s="570">
        <v>52</v>
      </c>
      <c r="P27" s="570">
        <f t="shared" si="1"/>
        <v>5460</v>
      </c>
    </row>
    <row r="28" spans="1:16" ht="84" x14ac:dyDescent="0.25">
      <c r="A28" s="396">
        <v>22</v>
      </c>
      <c r="B28" s="397">
        <v>17004158</v>
      </c>
      <c r="C28" s="374" t="s">
        <v>3070</v>
      </c>
      <c r="D28" s="103" t="s">
        <v>20</v>
      </c>
      <c r="E28" s="104">
        <v>10</v>
      </c>
      <c r="F28" s="104">
        <v>10</v>
      </c>
      <c r="G28" s="104">
        <v>5</v>
      </c>
      <c r="H28" s="104"/>
      <c r="I28" s="104">
        <v>50</v>
      </c>
      <c r="J28" s="104">
        <v>5</v>
      </c>
      <c r="K28" s="104">
        <v>50</v>
      </c>
      <c r="L28" s="644">
        <v>10</v>
      </c>
      <c r="M28" s="644"/>
      <c r="N28" s="343">
        <f t="shared" si="0"/>
        <v>130</v>
      </c>
      <c r="O28" s="570">
        <v>18.600000000000001</v>
      </c>
      <c r="P28" s="570">
        <f t="shared" si="1"/>
        <v>2418</v>
      </c>
    </row>
    <row r="29" spans="1:16" ht="60" x14ac:dyDescent="0.25">
      <c r="A29" s="396">
        <v>23</v>
      </c>
      <c r="B29" s="397">
        <v>17001208</v>
      </c>
      <c r="C29" s="374" t="s">
        <v>3071</v>
      </c>
      <c r="D29" s="103" t="s">
        <v>20</v>
      </c>
      <c r="E29" s="104">
        <v>10</v>
      </c>
      <c r="F29" s="104">
        <v>10</v>
      </c>
      <c r="G29" s="104">
        <v>10</v>
      </c>
      <c r="H29" s="104"/>
      <c r="I29" s="104">
        <v>30</v>
      </c>
      <c r="J29" s="104">
        <v>5</v>
      </c>
      <c r="K29" s="104">
        <v>50</v>
      </c>
      <c r="L29" s="644">
        <v>20</v>
      </c>
      <c r="M29" s="644"/>
      <c r="N29" s="343">
        <f t="shared" si="0"/>
        <v>125</v>
      </c>
      <c r="O29" s="570">
        <v>35.1</v>
      </c>
      <c r="P29" s="570">
        <f t="shared" si="1"/>
        <v>4387.5</v>
      </c>
    </row>
    <row r="30" spans="1:16" ht="24" x14ac:dyDescent="0.25">
      <c r="A30" s="396">
        <v>24</v>
      </c>
      <c r="B30" s="397">
        <v>19001238</v>
      </c>
      <c r="C30" s="374" t="s">
        <v>3072</v>
      </c>
      <c r="D30" s="103" t="s">
        <v>20</v>
      </c>
      <c r="E30" s="104">
        <v>50</v>
      </c>
      <c r="F30" s="104">
        <v>50</v>
      </c>
      <c r="G30" s="104">
        <v>20</v>
      </c>
      <c r="H30" s="104">
        <v>20</v>
      </c>
      <c r="I30" s="104">
        <v>50</v>
      </c>
      <c r="J30" s="104">
        <v>5</v>
      </c>
      <c r="K30" s="104">
        <v>100</v>
      </c>
      <c r="L30" s="644">
        <v>10</v>
      </c>
      <c r="M30" s="644">
        <v>20</v>
      </c>
      <c r="N30" s="343">
        <f t="shared" si="0"/>
        <v>255</v>
      </c>
      <c r="O30" s="570">
        <v>26.5</v>
      </c>
      <c r="P30" s="570">
        <f t="shared" si="1"/>
        <v>6757.5</v>
      </c>
    </row>
    <row r="31" spans="1:16" x14ac:dyDescent="0.25">
      <c r="A31" s="396">
        <v>25</v>
      </c>
      <c r="B31" s="397">
        <v>352001006</v>
      </c>
      <c r="C31" s="374" t="s">
        <v>2296</v>
      </c>
      <c r="D31" s="103" t="s">
        <v>20</v>
      </c>
      <c r="E31" s="104">
        <v>50</v>
      </c>
      <c r="F31" s="104">
        <v>50</v>
      </c>
      <c r="G31" s="104">
        <v>20</v>
      </c>
      <c r="H31" s="104">
        <v>10</v>
      </c>
      <c r="I31" s="104">
        <v>200</v>
      </c>
      <c r="J31" s="104">
        <v>50</v>
      </c>
      <c r="K31" s="104">
        <v>100</v>
      </c>
      <c r="L31" s="644">
        <v>50</v>
      </c>
      <c r="M31" s="644">
        <v>20</v>
      </c>
      <c r="N31" s="343">
        <f t="shared" si="0"/>
        <v>480</v>
      </c>
      <c r="O31" s="570">
        <v>3.9</v>
      </c>
      <c r="P31" s="570">
        <f t="shared" si="1"/>
        <v>1872</v>
      </c>
    </row>
    <row r="32" spans="1:16" x14ac:dyDescent="0.25">
      <c r="A32" s="396">
        <v>26</v>
      </c>
      <c r="B32" s="397">
        <v>17001286</v>
      </c>
      <c r="C32" s="374" t="s">
        <v>2297</v>
      </c>
      <c r="D32" s="103" t="s">
        <v>20</v>
      </c>
      <c r="E32" s="104">
        <v>50</v>
      </c>
      <c r="F32" s="104">
        <v>50</v>
      </c>
      <c r="G32" s="104"/>
      <c r="H32" s="104"/>
      <c r="I32" s="104">
        <v>100</v>
      </c>
      <c r="J32" s="104">
        <v>10</v>
      </c>
      <c r="K32" s="104">
        <v>200</v>
      </c>
      <c r="L32" s="644">
        <v>50</v>
      </c>
      <c r="M32" s="644"/>
      <c r="N32" s="343">
        <f t="shared" si="0"/>
        <v>410</v>
      </c>
      <c r="O32" s="570">
        <v>5.15</v>
      </c>
      <c r="P32" s="570">
        <f t="shared" si="1"/>
        <v>2111.5</v>
      </c>
    </row>
    <row r="33" spans="1:16" ht="24" x14ac:dyDescent="0.25">
      <c r="A33" s="396">
        <v>27</v>
      </c>
      <c r="B33" s="397">
        <v>17001287</v>
      </c>
      <c r="C33" s="374" t="s">
        <v>2298</v>
      </c>
      <c r="D33" s="103" t="s">
        <v>20</v>
      </c>
      <c r="E33" s="104">
        <v>50</v>
      </c>
      <c r="F33" s="104">
        <v>50</v>
      </c>
      <c r="G33" s="104">
        <v>10</v>
      </c>
      <c r="H33" s="104">
        <v>10</v>
      </c>
      <c r="I33" s="104">
        <v>100</v>
      </c>
      <c r="J33" s="104">
        <v>10</v>
      </c>
      <c r="K33" s="104">
        <v>200</v>
      </c>
      <c r="L33" s="644">
        <v>50</v>
      </c>
      <c r="M33" s="644"/>
      <c r="N33" s="343">
        <f t="shared" si="0"/>
        <v>430</v>
      </c>
      <c r="O33" s="570">
        <v>7.6</v>
      </c>
      <c r="P33" s="570">
        <f t="shared" si="1"/>
        <v>3268</v>
      </c>
    </row>
    <row r="34" spans="1:16" x14ac:dyDescent="0.25">
      <c r="A34" s="396">
        <v>28</v>
      </c>
      <c r="B34" s="397">
        <v>17004056</v>
      </c>
      <c r="C34" s="374" t="s">
        <v>2299</v>
      </c>
      <c r="D34" s="103" t="s">
        <v>20</v>
      </c>
      <c r="E34" s="423">
        <v>500</v>
      </c>
      <c r="F34" s="423">
        <v>500</v>
      </c>
      <c r="G34" s="423">
        <v>50</v>
      </c>
      <c r="H34" s="423">
        <v>20</v>
      </c>
      <c r="I34" s="423">
        <v>300</v>
      </c>
      <c r="J34" s="423">
        <v>20</v>
      </c>
      <c r="K34" s="423">
        <v>500</v>
      </c>
      <c r="L34" s="644">
        <v>20</v>
      </c>
      <c r="M34" s="644">
        <v>20</v>
      </c>
      <c r="N34" s="343">
        <f t="shared" si="0"/>
        <v>1410</v>
      </c>
      <c r="O34" s="570">
        <v>6.65</v>
      </c>
      <c r="P34" s="570">
        <f t="shared" si="1"/>
        <v>9376.5</v>
      </c>
    </row>
    <row r="35" spans="1:16" x14ac:dyDescent="0.25">
      <c r="A35" s="396">
        <v>29</v>
      </c>
      <c r="B35" s="397">
        <v>352002004</v>
      </c>
      <c r="C35" s="374" t="s">
        <v>2300</v>
      </c>
      <c r="D35" s="103" t="s">
        <v>20</v>
      </c>
      <c r="E35" s="104">
        <v>500</v>
      </c>
      <c r="F35" s="104">
        <v>500</v>
      </c>
      <c r="G35" s="104">
        <v>50</v>
      </c>
      <c r="H35" s="104">
        <v>20</v>
      </c>
      <c r="I35" s="104">
        <v>300</v>
      </c>
      <c r="J35" s="104">
        <v>20</v>
      </c>
      <c r="K35" s="104">
        <v>500</v>
      </c>
      <c r="L35" s="644">
        <v>50</v>
      </c>
      <c r="M35" s="644"/>
      <c r="N35" s="343">
        <f t="shared" si="0"/>
        <v>1440</v>
      </c>
      <c r="O35" s="570">
        <v>9.15</v>
      </c>
      <c r="P35" s="570">
        <f t="shared" si="1"/>
        <v>13176</v>
      </c>
    </row>
    <row r="36" spans="1:16" x14ac:dyDescent="0.25">
      <c r="A36" s="396">
        <v>30</v>
      </c>
      <c r="B36" s="397">
        <v>221001299</v>
      </c>
      <c r="C36" s="374" t="s">
        <v>2301</v>
      </c>
      <c r="D36" s="103" t="s">
        <v>20</v>
      </c>
      <c r="E36" s="423">
        <v>200</v>
      </c>
      <c r="F36" s="423">
        <v>200</v>
      </c>
      <c r="G36" s="423">
        <v>50</v>
      </c>
      <c r="H36" s="423">
        <v>20</v>
      </c>
      <c r="I36" s="423">
        <v>300</v>
      </c>
      <c r="J36" s="423">
        <v>10</v>
      </c>
      <c r="K36" s="423">
        <v>500</v>
      </c>
      <c r="L36" s="644">
        <v>20</v>
      </c>
      <c r="M36" s="644">
        <v>5</v>
      </c>
      <c r="N36" s="343">
        <f t="shared" si="0"/>
        <v>1100</v>
      </c>
      <c r="O36" s="570">
        <v>6.65</v>
      </c>
      <c r="P36" s="570">
        <f t="shared" si="1"/>
        <v>7315</v>
      </c>
    </row>
    <row r="37" spans="1:16" x14ac:dyDescent="0.25">
      <c r="A37" s="396">
        <v>31</v>
      </c>
      <c r="B37" s="397">
        <v>352002001</v>
      </c>
      <c r="C37" s="374" t="s">
        <v>2302</v>
      </c>
      <c r="D37" s="103" t="s">
        <v>20</v>
      </c>
      <c r="E37" s="104">
        <v>100</v>
      </c>
      <c r="F37" s="104">
        <v>100</v>
      </c>
      <c r="G37" s="104">
        <v>50</v>
      </c>
      <c r="H37" s="104">
        <v>10</v>
      </c>
      <c r="I37" s="104">
        <v>300</v>
      </c>
      <c r="J37" s="104">
        <v>10</v>
      </c>
      <c r="K37" s="104">
        <v>500</v>
      </c>
      <c r="L37" s="644">
        <v>30</v>
      </c>
      <c r="M37" s="644">
        <v>5</v>
      </c>
      <c r="N37" s="343">
        <f t="shared" si="0"/>
        <v>1000</v>
      </c>
      <c r="O37" s="570">
        <v>5.39</v>
      </c>
      <c r="P37" s="570">
        <f t="shared" si="1"/>
        <v>5390</v>
      </c>
    </row>
    <row r="38" spans="1:16" ht="24" x14ac:dyDescent="0.25">
      <c r="A38" s="396">
        <v>32</v>
      </c>
      <c r="B38" s="397">
        <v>19001068</v>
      </c>
      <c r="C38" s="374" t="s">
        <v>2303</v>
      </c>
      <c r="D38" s="103" t="s">
        <v>20</v>
      </c>
      <c r="E38" s="104">
        <v>100</v>
      </c>
      <c r="F38" s="104">
        <v>100</v>
      </c>
      <c r="G38" s="104">
        <v>30</v>
      </c>
      <c r="H38" s="104">
        <v>20</v>
      </c>
      <c r="I38" s="104">
        <v>300</v>
      </c>
      <c r="J38" s="104">
        <v>20</v>
      </c>
      <c r="K38" s="104">
        <v>500</v>
      </c>
      <c r="L38" s="644">
        <v>20</v>
      </c>
      <c r="M38" s="644">
        <v>5</v>
      </c>
      <c r="N38" s="343">
        <f t="shared" si="0"/>
        <v>990</v>
      </c>
      <c r="O38" s="570">
        <v>3.44</v>
      </c>
      <c r="P38" s="570">
        <f t="shared" si="1"/>
        <v>3405.6</v>
      </c>
    </row>
    <row r="39" spans="1:16" x14ac:dyDescent="0.25">
      <c r="A39" s="396">
        <v>33</v>
      </c>
      <c r="B39" s="397">
        <v>64001024</v>
      </c>
      <c r="C39" s="374" t="s">
        <v>2304</v>
      </c>
      <c r="D39" s="103" t="s">
        <v>20</v>
      </c>
      <c r="E39" s="104">
        <v>200</v>
      </c>
      <c r="F39" s="104">
        <v>200</v>
      </c>
      <c r="G39" s="104"/>
      <c r="H39" s="104"/>
      <c r="I39" s="104">
        <v>600</v>
      </c>
      <c r="J39" s="104">
        <v>10</v>
      </c>
      <c r="K39" s="104">
        <v>200</v>
      </c>
      <c r="L39" s="644">
        <v>20</v>
      </c>
      <c r="M39" s="644">
        <v>5</v>
      </c>
      <c r="N39" s="343">
        <f t="shared" si="0"/>
        <v>1030</v>
      </c>
      <c r="O39" s="570">
        <v>2.7</v>
      </c>
      <c r="P39" s="570">
        <f t="shared" si="1"/>
        <v>2781</v>
      </c>
    </row>
    <row r="40" spans="1:16" ht="36" x14ac:dyDescent="0.25">
      <c r="A40" s="396">
        <v>34</v>
      </c>
      <c r="B40" s="397">
        <v>17001282</v>
      </c>
      <c r="C40" s="374" t="s">
        <v>2305</v>
      </c>
      <c r="D40" s="103" t="s">
        <v>20</v>
      </c>
      <c r="E40" s="104">
        <v>100</v>
      </c>
      <c r="F40" s="104">
        <v>100</v>
      </c>
      <c r="G40" s="104">
        <v>20</v>
      </c>
      <c r="H40" s="104"/>
      <c r="I40" s="104">
        <v>50</v>
      </c>
      <c r="J40" s="104">
        <v>10</v>
      </c>
      <c r="K40" s="104">
        <v>100</v>
      </c>
      <c r="L40" s="644">
        <v>20</v>
      </c>
      <c r="M40" s="644">
        <v>5</v>
      </c>
      <c r="N40" s="343">
        <f t="shared" si="0"/>
        <v>300</v>
      </c>
      <c r="O40" s="570">
        <v>3.34</v>
      </c>
      <c r="P40" s="570">
        <f t="shared" si="1"/>
        <v>1002</v>
      </c>
    </row>
    <row r="41" spans="1:16" ht="36" x14ac:dyDescent="0.25">
      <c r="A41" s="396">
        <v>35</v>
      </c>
      <c r="B41" s="397">
        <v>17004093</v>
      </c>
      <c r="C41" s="374" t="s">
        <v>2306</v>
      </c>
      <c r="D41" s="103" t="s">
        <v>20</v>
      </c>
      <c r="E41" s="104">
        <v>100</v>
      </c>
      <c r="F41" s="104">
        <v>100</v>
      </c>
      <c r="G41" s="104">
        <v>20</v>
      </c>
      <c r="H41" s="104"/>
      <c r="I41" s="104">
        <v>50</v>
      </c>
      <c r="J41" s="104">
        <v>10</v>
      </c>
      <c r="K41" s="104">
        <v>100</v>
      </c>
      <c r="L41" s="644">
        <v>20</v>
      </c>
      <c r="M41" s="644">
        <v>5</v>
      </c>
      <c r="N41" s="343">
        <f t="shared" si="0"/>
        <v>300</v>
      </c>
      <c r="O41" s="570">
        <v>3.34</v>
      </c>
      <c r="P41" s="570">
        <f t="shared" si="1"/>
        <v>1002</v>
      </c>
    </row>
    <row r="42" spans="1:16" ht="60" x14ac:dyDescent="0.25">
      <c r="A42" s="396">
        <v>36</v>
      </c>
      <c r="B42" s="397">
        <v>17004171</v>
      </c>
      <c r="C42" s="374" t="s">
        <v>3073</v>
      </c>
      <c r="D42" s="103" t="s">
        <v>20</v>
      </c>
      <c r="E42" s="104">
        <v>100</v>
      </c>
      <c r="F42" s="104">
        <v>100</v>
      </c>
      <c r="G42" s="104">
        <v>20</v>
      </c>
      <c r="H42" s="104"/>
      <c r="I42" s="104">
        <v>50</v>
      </c>
      <c r="J42" s="104">
        <v>10</v>
      </c>
      <c r="K42" s="104">
        <v>100</v>
      </c>
      <c r="L42" s="644">
        <v>20</v>
      </c>
      <c r="M42" s="644">
        <v>5</v>
      </c>
      <c r="N42" s="343">
        <f t="shared" si="0"/>
        <v>300</v>
      </c>
      <c r="O42" s="570">
        <v>3.28</v>
      </c>
      <c r="P42" s="570">
        <f t="shared" si="1"/>
        <v>983.99999999999989</v>
      </c>
    </row>
    <row r="43" spans="1:16" ht="60" x14ac:dyDescent="0.25">
      <c r="A43" s="396">
        <v>37</v>
      </c>
      <c r="B43" s="397">
        <v>17004094</v>
      </c>
      <c r="C43" s="374" t="s">
        <v>3074</v>
      </c>
      <c r="D43" s="103" t="s">
        <v>20</v>
      </c>
      <c r="E43" s="104">
        <v>100</v>
      </c>
      <c r="F43" s="104">
        <v>100</v>
      </c>
      <c r="G43" s="104">
        <v>20</v>
      </c>
      <c r="H43" s="104"/>
      <c r="I43" s="104">
        <v>50</v>
      </c>
      <c r="J43" s="104">
        <v>10</v>
      </c>
      <c r="K43" s="104">
        <v>100</v>
      </c>
      <c r="L43" s="644">
        <v>20</v>
      </c>
      <c r="M43" s="644">
        <v>5</v>
      </c>
      <c r="N43" s="343">
        <f t="shared" si="0"/>
        <v>300</v>
      </c>
      <c r="O43" s="570">
        <v>3.57</v>
      </c>
      <c r="P43" s="570">
        <f t="shared" si="1"/>
        <v>1071</v>
      </c>
    </row>
    <row r="44" spans="1:16" ht="60" x14ac:dyDescent="0.25">
      <c r="A44" s="396">
        <v>38</v>
      </c>
      <c r="B44" s="399" t="s">
        <v>2307</v>
      </c>
      <c r="C44" s="374" t="s">
        <v>3075</v>
      </c>
      <c r="D44" s="103" t="s">
        <v>20</v>
      </c>
      <c r="E44" s="104">
        <v>100</v>
      </c>
      <c r="F44" s="104">
        <v>100</v>
      </c>
      <c r="G44" s="104">
        <v>20</v>
      </c>
      <c r="H44" s="104"/>
      <c r="I44" s="104">
        <v>50</v>
      </c>
      <c r="J44" s="104">
        <v>10</v>
      </c>
      <c r="K44" s="104">
        <v>100</v>
      </c>
      <c r="L44" s="644">
        <v>20</v>
      </c>
      <c r="M44" s="644">
        <v>5</v>
      </c>
      <c r="N44" s="343">
        <f t="shared" si="0"/>
        <v>300</v>
      </c>
      <c r="O44" s="570">
        <v>2.5</v>
      </c>
      <c r="P44" s="570">
        <f t="shared" si="1"/>
        <v>750</v>
      </c>
    </row>
    <row r="45" spans="1:16" x14ac:dyDescent="0.25">
      <c r="A45" s="396">
        <v>39</v>
      </c>
      <c r="B45" s="397">
        <v>352002011</v>
      </c>
      <c r="C45" s="374" t="s">
        <v>2308</v>
      </c>
      <c r="D45" s="103" t="s">
        <v>20</v>
      </c>
      <c r="E45" s="104">
        <v>20</v>
      </c>
      <c r="F45" s="104">
        <v>20</v>
      </c>
      <c r="G45" s="104">
        <v>20</v>
      </c>
      <c r="H45" s="104">
        <v>20</v>
      </c>
      <c r="I45" s="104">
        <v>10</v>
      </c>
      <c r="J45" s="104">
        <v>1</v>
      </c>
      <c r="K45" s="104">
        <v>100</v>
      </c>
      <c r="L45" s="644">
        <v>20</v>
      </c>
      <c r="M45" s="644">
        <v>5</v>
      </c>
      <c r="N45" s="343">
        <f t="shared" si="0"/>
        <v>191</v>
      </c>
      <c r="O45" s="570">
        <v>24.16</v>
      </c>
      <c r="P45" s="570">
        <f t="shared" si="1"/>
        <v>4614.5600000000004</v>
      </c>
    </row>
    <row r="46" spans="1:16" ht="24" x14ac:dyDescent="0.25">
      <c r="A46" s="396">
        <v>40</v>
      </c>
      <c r="B46" s="397">
        <v>19001124</v>
      </c>
      <c r="C46" s="374" t="s">
        <v>2309</v>
      </c>
      <c r="D46" s="103" t="s">
        <v>20</v>
      </c>
      <c r="E46" s="104">
        <v>20</v>
      </c>
      <c r="F46" s="104">
        <v>20</v>
      </c>
      <c r="G46" s="104">
        <v>20</v>
      </c>
      <c r="H46" s="104"/>
      <c r="I46" s="104">
        <v>10</v>
      </c>
      <c r="J46" s="104">
        <v>1</v>
      </c>
      <c r="K46" s="104">
        <v>100</v>
      </c>
      <c r="L46" s="644">
        <v>20</v>
      </c>
      <c r="M46" s="644">
        <v>5</v>
      </c>
      <c r="N46" s="343">
        <f t="shared" si="0"/>
        <v>171</v>
      </c>
      <c r="O46" s="570">
        <v>31.95</v>
      </c>
      <c r="P46" s="570">
        <f t="shared" si="1"/>
        <v>5463.45</v>
      </c>
    </row>
    <row r="47" spans="1:16" ht="96" x14ac:dyDescent="0.25">
      <c r="A47" s="396">
        <v>41</v>
      </c>
      <c r="B47" s="397">
        <v>51001980</v>
      </c>
      <c r="C47" s="374" t="s">
        <v>3076</v>
      </c>
      <c r="D47" s="103" t="s">
        <v>20</v>
      </c>
      <c r="E47" s="104">
        <v>50</v>
      </c>
      <c r="F47" s="104">
        <v>50</v>
      </c>
      <c r="G47" s="104">
        <v>20</v>
      </c>
      <c r="H47" s="104">
        <v>10</v>
      </c>
      <c r="I47" s="104">
        <v>100</v>
      </c>
      <c r="J47" s="104">
        <v>4</v>
      </c>
      <c r="K47" s="104">
        <v>50</v>
      </c>
      <c r="L47" s="644">
        <v>20</v>
      </c>
      <c r="M47" s="644">
        <v>5</v>
      </c>
      <c r="N47" s="343">
        <f t="shared" si="0"/>
        <v>254</v>
      </c>
      <c r="O47" s="570">
        <v>55</v>
      </c>
      <c r="P47" s="570">
        <f t="shared" si="1"/>
        <v>13970</v>
      </c>
    </row>
    <row r="48" spans="1:16" ht="24" x14ac:dyDescent="0.25">
      <c r="A48" s="396">
        <v>42</v>
      </c>
      <c r="B48" s="397">
        <v>19001197</v>
      </c>
      <c r="C48" s="374" t="s">
        <v>2310</v>
      </c>
      <c r="D48" s="103" t="s">
        <v>20</v>
      </c>
      <c r="E48" s="104"/>
      <c r="F48" s="104"/>
      <c r="G48" s="104">
        <v>30</v>
      </c>
      <c r="H48" s="104"/>
      <c r="I48" s="104">
        <v>50</v>
      </c>
      <c r="J48" s="104">
        <v>10</v>
      </c>
      <c r="K48" s="104">
        <v>200</v>
      </c>
      <c r="L48" s="644">
        <v>20</v>
      </c>
      <c r="M48" s="644">
        <v>5</v>
      </c>
      <c r="N48" s="343">
        <f t="shared" si="0"/>
        <v>310</v>
      </c>
      <c r="O48" s="570">
        <v>1.95</v>
      </c>
      <c r="P48" s="570">
        <f t="shared" si="1"/>
        <v>604.5</v>
      </c>
    </row>
    <row r="49" spans="1:16" ht="72" x14ac:dyDescent="0.25">
      <c r="A49" s="396">
        <v>43</v>
      </c>
      <c r="B49" s="397">
        <v>352001010</v>
      </c>
      <c r="C49" s="374" t="s">
        <v>3077</v>
      </c>
      <c r="D49" s="103" t="s">
        <v>20</v>
      </c>
      <c r="E49" s="104">
        <v>20</v>
      </c>
      <c r="F49" s="104">
        <v>20</v>
      </c>
      <c r="G49" s="104">
        <v>20</v>
      </c>
      <c r="H49" s="104"/>
      <c r="I49" s="104">
        <v>100</v>
      </c>
      <c r="J49" s="104">
        <v>10</v>
      </c>
      <c r="K49" s="104">
        <v>100</v>
      </c>
      <c r="L49" s="644">
        <v>20</v>
      </c>
      <c r="M49" s="644">
        <v>5</v>
      </c>
      <c r="N49" s="343">
        <f t="shared" si="0"/>
        <v>270</v>
      </c>
      <c r="O49" s="570">
        <v>5.15</v>
      </c>
      <c r="P49" s="570">
        <f t="shared" si="1"/>
        <v>1390.5</v>
      </c>
    </row>
    <row r="50" spans="1:16" ht="72" x14ac:dyDescent="0.25">
      <c r="A50" s="396">
        <v>44</v>
      </c>
      <c r="B50" s="397">
        <v>19001203</v>
      </c>
      <c r="C50" s="374" t="s">
        <v>3078</v>
      </c>
      <c r="D50" s="103" t="s">
        <v>20</v>
      </c>
      <c r="E50" s="104">
        <v>20</v>
      </c>
      <c r="F50" s="104">
        <v>20</v>
      </c>
      <c r="G50" s="104">
        <v>20</v>
      </c>
      <c r="H50" s="104"/>
      <c r="I50" s="104">
        <v>100</v>
      </c>
      <c r="J50" s="104">
        <v>10</v>
      </c>
      <c r="K50" s="104">
        <v>100</v>
      </c>
      <c r="L50" s="644">
        <v>20</v>
      </c>
      <c r="M50" s="644">
        <v>5</v>
      </c>
      <c r="N50" s="343">
        <f t="shared" si="0"/>
        <v>270</v>
      </c>
      <c r="O50" s="570">
        <v>3.4</v>
      </c>
      <c r="P50" s="570">
        <f t="shared" si="1"/>
        <v>918</v>
      </c>
    </row>
    <row r="51" spans="1:16" ht="24" x14ac:dyDescent="0.25">
      <c r="A51" s="396">
        <v>45</v>
      </c>
      <c r="B51" s="397">
        <v>194001470</v>
      </c>
      <c r="C51" s="374" t="s">
        <v>3079</v>
      </c>
      <c r="D51" s="103" t="s">
        <v>20</v>
      </c>
      <c r="E51" s="104"/>
      <c r="F51" s="104"/>
      <c r="G51" s="104">
        <v>10</v>
      </c>
      <c r="H51" s="104">
        <v>20</v>
      </c>
      <c r="I51" s="104">
        <v>30</v>
      </c>
      <c r="J51" s="104">
        <v>2</v>
      </c>
      <c r="K51" s="104">
        <v>5</v>
      </c>
      <c r="L51" s="644">
        <v>20</v>
      </c>
      <c r="M51" s="644">
        <v>5</v>
      </c>
      <c r="N51" s="343">
        <f t="shared" si="0"/>
        <v>87</v>
      </c>
      <c r="O51" s="570">
        <v>18.850000000000001</v>
      </c>
      <c r="P51" s="570">
        <f t="shared" si="1"/>
        <v>1639.95</v>
      </c>
    </row>
    <row r="52" spans="1:16" ht="60" x14ac:dyDescent="0.25">
      <c r="A52" s="396">
        <v>46</v>
      </c>
      <c r="B52" s="397">
        <v>17004163</v>
      </c>
      <c r="C52" s="374" t="s">
        <v>3080</v>
      </c>
      <c r="D52" s="103" t="s">
        <v>49</v>
      </c>
      <c r="E52" s="104"/>
      <c r="F52" s="104"/>
      <c r="G52" s="104"/>
      <c r="H52" s="104"/>
      <c r="I52" s="104">
        <v>30</v>
      </c>
      <c r="J52" s="104">
        <v>6</v>
      </c>
      <c r="K52" s="104">
        <v>50</v>
      </c>
      <c r="L52" s="644">
        <v>20</v>
      </c>
      <c r="M52" s="644">
        <v>5</v>
      </c>
      <c r="N52" s="343">
        <f t="shared" si="0"/>
        <v>106</v>
      </c>
      <c r="O52" s="570">
        <v>114.5</v>
      </c>
      <c r="P52" s="570">
        <f t="shared" si="1"/>
        <v>12137</v>
      </c>
    </row>
    <row r="53" spans="1:16" ht="72" x14ac:dyDescent="0.25">
      <c r="A53" s="396">
        <v>47</v>
      </c>
      <c r="B53" s="397">
        <v>17004162</v>
      </c>
      <c r="C53" s="374" t="s">
        <v>3081</v>
      </c>
      <c r="D53" s="103" t="s">
        <v>20</v>
      </c>
      <c r="E53" s="104"/>
      <c r="F53" s="104"/>
      <c r="G53" s="104"/>
      <c r="H53" s="104"/>
      <c r="I53" s="104">
        <v>30</v>
      </c>
      <c r="J53" s="104">
        <v>6</v>
      </c>
      <c r="K53" s="104">
        <v>50</v>
      </c>
      <c r="L53" s="644">
        <v>10</v>
      </c>
      <c r="M53" s="644"/>
      <c r="N53" s="343">
        <f t="shared" si="0"/>
        <v>96</v>
      </c>
      <c r="O53" s="570">
        <v>114.5</v>
      </c>
      <c r="P53" s="570">
        <f t="shared" si="1"/>
        <v>10992</v>
      </c>
    </row>
    <row r="54" spans="1:16" ht="24" x14ac:dyDescent="0.25">
      <c r="A54" s="396">
        <v>48</v>
      </c>
      <c r="B54" s="397">
        <v>17004182</v>
      </c>
      <c r="C54" s="374" t="s">
        <v>2311</v>
      </c>
      <c r="D54" s="103" t="s">
        <v>20</v>
      </c>
      <c r="E54" s="104"/>
      <c r="F54" s="104"/>
      <c r="G54" s="104"/>
      <c r="H54" s="104"/>
      <c r="I54" s="104">
        <v>30</v>
      </c>
      <c r="J54" s="104">
        <v>4</v>
      </c>
      <c r="K54" s="104">
        <v>100</v>
      </c>
      <c r="L54" s="644">
        <v>30</v>
      </c>
      <c r="M54" s="645"/>
      <c r="N54" s="343">
        <f t="shared" si="0"/>
        <v>164</v>
      </c>
      <c r="O54" s="570">
        <v>17.73</v>
      </c>
      <c r="P54" s="570">
        <f t="shared" si="1"/>
        <v>2907.7200000000003</v>
      </c>
    </row>
    <row r="55" spans="1:16" ht="24" x14ac:dyDescent="0.25">
      <c r="A55" s="396">
        <v>49</v>
      </c>
      <c r="B55" s="397">
        <v>17004183</v>
      </c>
      <c r="C55" s="374" t="s">
        <v>2312</v>
      </c>
      <c r="D55" s="103" t="s">
        <v>20</v>
      </c>
      <c r="E55" s="104"/>
      <c r="F55" s="104"/>
      <c r="G55" s="104"/>
      <c r="H55" s="104"/>
      <c r="I55" s="104">
        <v>100</v>
      </c>
      <c r="J55" s="104">
        <v>4</v>
      </c>
      <c r="K55" s="104">
        <v>100</v>
      </c>
      <c r="L55" s="644">
        <v>30</v>
      </c>
      <c r="M55" s="645"/>
      <c r="N55" s="343">
        <f t="shared" si="0"/>
        <v>234</v>
      </c>
      <c r="O55" s="570">
        <v>17.7</v>
      </c>
      <c r="P55" s="570">
        <f t="shared" si="1"/>
        <v>4141.8</v>
      </c>
    </row>
    <row r="56" spans="1:16" x14ac:dyDescent="0.25">
      <c r="A56" s="396">
        <v>50</v>
      </c>
      <c r="B56" s="397">
        <v>352001042</v>
      </c>
      <c r="C56" s="374" t="s">
        <v>2313</v>
      </c>
      <c r="D56" s="103" t="s">
        <v>128</v>
      </c>
      <c r="E56" s="104"/>
      <c r="F56" s="104"/>
      <c r="G56" s="104"/>
      <c r="H56" s="104"/>
      <c r="I56" s="104">
        <v>100</v>
      </c>
      <c r="J56" s="104">
        <v>8</v>
      </c>
      <c r="K56" s="104">
        <v>200</v>
      </c>
      <c r="L56" s="644">
        <v>50</v>
      </c>
      <c r="M56" s="644"/>
      <c r="N56" s="343">
        <f t="shared" si="0"/>
        <v>358</v>
      </c>
      <c r="O56" s="570">
        <v>1.4</v>
      </c>
      <c r="P56" s="570">
        <f t="shared" si="1"/>
        <v>501.2</v>
      </c>
    </row>
    <row r="57" spans="1:16" ht="24" x14ac:dyDescent="0.25">
      <c r="A57" s="396">
        <v>51</v>
      </c>
      <c r="B57" s="397">
        <v>352001041</v>
      </c>
      <c r="C57" s="374" t="s">
        <v>2314</v>
      </c>
      <c r="D57" s="103" t="s">
        <v>128</v>
      </c>
      <c r="E57" s="104"/>
      <c r="F57" s="104"/>
      <c r="G57" s="104"/>
      <c r="H57" s="104"/>
      <c r="I57" s="104">
        <v>100</v>
      </c>
      <c r="J57" s="104">
        <v>8</v>
      </c>
      <c r="K57" s="104">
        <v>200</v>
      </c>
      <c r="L57" s="644">
        <v>50</v>
      </c>
      <c r="M57" s="644"/>
      <c r="N57" s="343">
        <f t="shared" si="0"/>
        <v>358</v>
      </c>
      <c r="O57" s="570">
        <v>1.4</v>
      </c>
      <c r="P57" s="570">
        <f t="shared" si="1"/>
        <v>501.2</v>
      </c>
    </row>
    <row r="58" spans="1:16" x14ac:dyDescent="0.25">
      <c r="A58" s="396">
        <v>52</v>
      </c>
      <c r="B58" s="397">
        <v>19001317</v>
      </c>
      <c r="C58" s="374" t="s">
        <v>2315</v>
      </c>
      <c r="D58" s="103" t="s">
        <v>20</v>
      </c>
      <c r="E58" s="104"/>
      <c r="F58" s="104"/>
      <c r="G58" s="104"/>
      <c r="H58" s="104"/>
      <c r="I58" s="104">
        <v>100</v>
      </c>
      <c r="J58" s="104">
        <v>5</v>
      </c>
      <c r="K58" s="104">
        <v>30</v>
      </c>
      <c r="L58" s="644">
        <v>10</v>
      </c>
      <c r="M58" s="644"/>
      <c r="N58" s="343">
        <f t="shared" si="0"/>
        <v>145</v>
      </c>
      <c r="O58" s="570">
        <v>6.24</v>
      </c>
      <c r="P58" s="570">
        <f t="shared" si="1"/>
        <v>904.80000000000007</v>
      </c>
    </row>
    <row r="59" spans="1:16" ht="24" x14ac:dyDescent="0.25">
      <c r="A59" s="396">
        <v>53</v>
      </c>
      <c r="B59" s="397">
        <v>17001211</v>
      </c>
      <c r="C59" s="374" t="s">
        <v>2316</v>
      </c>
      <c r="D59" s="103" t="s">
        <v>20</v>
      </c>
      <c r="E59" s="104"/>
      <c r="F59" s="104"/>
      <c r="G59" s="104">
        <v>2</v>
      </c>
      <c r="H59" s="104"/>
      <c r="I59" s="104">
        <v>100</v>
      </c>
      <c r="J59" s="104">
        <v>5</v>
      </c>
      <c r="K59" s="104">
        <v>30</v>
      </c>
      <c r="L59" s="644">
        <v>10</v>
      </c>
      <c r="M59" s="644">
        <v>5</v>
      </c>
      <c r="N59" s="343">
        <f t="shared" si="0"/>
        <v>147</v>
      </c>
      <c r="O59" s="570">
        <v>77</v>
      </c>
      <c r="P59" s="570">
        <f t="shared" si="1"/>
        <v>11319</v>
      </c>
    </row>
    <row r="60" spans="1:16" ht="24" x14ac:dyDescent="0.25">
      <c r="A60" s="396">
        <v>54</v>
      </c>
      <c r="B60" s="397">
        <v>17001212</v>
      </c>
      <c r="C60" s="374" t="s">
        <v>2317</v>
      </c>
      <c r="D60" s="103" t="s">
        <v>20</v>
      </c>
      <c r="E60" s="104"/>
      <c r="F60" s="104"/>
      <c r="G60" s="104">
        <v>2</v>
      </c>
      <c r="H60" s="104"/>
      <c r="I60" s="104">
        <v>100</v>
      </c>
      <c r="J60" s="104">
        <v>5</v>
      </c>
      <c r="K60" s="104">
        <v>30</v>
      </c>
      <c r="L60" s="644">
        <v>10</v>
      </c>
      <c r="M60" s="644">
        <v>5</v>
      </c>
      <c r="N60" s="343">
        <f t="shared" si="0"/>
        <v>147</v>
      </c>
      <c r="O60" s="570">
        <v>86</v>
      </c>
      <c r="P60" s="570">
        <f t="shared" si="1"/>
        <v>12642</v>
      </c>
    </row>
    <row r="61" spans="1:16" ht="24" x14ac:dyDescent="0.25">
      <c r="A61" s="396">
        <v>55</v>
      </c>
      <c r="B61" s="397">
        <v>17001213</v>
      </c>
      <c r="C61" s="374" t="s">
        <v>2318</v>
      </c>
      <c r="D61" s="103" t="s">
        <v>20</v>
      </c>
      <c r="E61" s="104"/>
      <c r="F61" s="104"/>
      <c r="G61" s="104">
        <v>2</v>
      </c>
      <c r="H61" s="104"/>
      <c r="I61" s="104">
        <v>100</v>
      </c>
      <c r="J61" s="104">
        <v>5</v>
      </c>
      <c r="K61" s="104">
        <v>30</v>
      </c>
      <c r="L61" s="644">
        <v>10</v>
      </c>
      <c r="M61" s="644"/>
      <c r="N61" s="343">
        <f t="shared" si="0"/>
        <v>147</v>
      </c>
      <c r="O61" s="570">
        <v>86</v>
      </c>
      <c r="P61" s="570">
        <f t="shared" si="1"/>
        <v>12642</v>
      </c>
    </row>
    <row r="62" spans="1:16" x14ac:dyDescent="0.25">
      <c r="A62" s="396">
        <v>56</v>
      </c>
      <c r="B62" s="397">
        <v>17002201</v>
      </c>
      <c r="C62" s="374" t="s">
        <v>2319</v>
      </c>
      <c r="D62" s="103" t="s">
        <v>20</v>
      </c>
      <c r="E62" s="104"/>
      <c r="F62" s="104"/>
      <c r="G62" s="104"/>
      <c r="H62" s="104"/>
      <c r="I62" s="104">
        <v>100</v>
      </c>
      <c r="J62" s="104">
        <v>5</v>
      </c>
      <c r="K62" s="104">
        <v>30</v>
      </c>
      <c r="L62" s="644">
        <v>10</v>
      </c>
      <c r="M62" s="644"/>
      <c r="N62" s="343">
        <f t="shared" si="0"/>
        <v>145</v>
      </c>
      <c r="O62" s="570">
        <v>95</v>
      </c>
      <c r="P62" s="570">
        <f t="shared" si="1"/>
        <v>13775</v>
      </c>
    </row>
    <row r="63" spans="1:16" x14ac:dyDescent="0.25">
      <c r="A63" s="396">
        <v>57</v>
      </c>
      <c r="B63" s="397">
        <v>17004088</v>
      </c>
      <c r="C63" s="374" t="s">
        <v>2320</v>
      </c>
      <c r="D63" s="103" t="s">
        <v>20</v>
      </c>
      <c r="E63" s="104"/>
      <c r="F63" s="104"/>
      <c r="G63" s="104"/>
      <c r="H63" s="104"/>
      <c r="I63" s="104">
        <v>100</v>
      </c>
      <c r="J63" s="104">
        <v>5</v>
      </c>
      <c r="K63" s="104">
        <v>30</v>
      </c>
      <c r="L63" s="644">
        <v>10</v>
      </c>
      <c r="M63" s="644"/>
      <c r="N63" s="343">
        <f t="shared" si="0"/>
        <v>145</v>
      </c>
      <c r="O63" s="570">
        <v>24</v>
      </c>
      <c r="P63" s="570">
        <f t="shared" si="1"/>
        <v>3480</v>
      </c>
    </row>
    <row r="64" spans="1:16" x14ac:dyDescent="0.25">
      <c r="A64" s="396">
        <v>58</v>
      </c>
      <c r="B64" s="397">
        <v>51002614</v>
      </c>
      <c r="C64" s="374" t="s">
        <v>2321</v>
      </c>
      <c r="D64" s="400" t="s">
        <v>16</v>
      </c>
      <c r="E64" s="104"/>
      <c r="F64" s="104"/>
      <c r="G64" s="104"/>
      <c r="H64" s="104"/>
      <c r="I64" s="104">
        <v>50</v>
      </c>
      <c r="J64" s="104">
        <v>100</v>
      </c>
      <c r="K64" s="104">
        <v>100</v>
      </c>
      <c r="L64" s="644">
        <v>10</v>
      </c>
      <c r="M64" s="644">
        <v>10</v>
      </c>
      <c r="N64" s="343">
        <f t="shared" si="0"/>
        <v>260</v>
      </c>
      <c r="O64" s="570">
        <v>35.83</v>
      </c>
      <c r="P64" s="570">
        <f t="shared" si="1"/>
        <v>9315.7999999999993</v>
      </c>
    </row>
    <row r="65" spans="1:16" ht="24" x14ac:dyDescent="0.25">
      <c r="A65" s="396">
        <v>59</v>
      </c>
      <c r="B65" s="397">
        <v>190001080</v>
      </c>
      <c r="C65" s="374" t="s">
        <v>3082</v>
      </c>
      <c r="D65" s="400" t="s">
        <v>16</v>
      </c>
      <c r="E65" s="104"/>
      <c r="F65" s="104"/>
      <c r="G65" s="104"/>
      <c r="H65" s="104"/>
      <c r="I65" s="104">
        <v>50</v>
      </c>
      <c r="J65" s="104">
        <v>100</v>
      </c>
      <c r="K65" s="104">
        <v>100</v>
      </c>
      <c r="L65" s="644">
        <v>10</v>
      </c>
      <c r="M65" s="644"/>
      <c r="N65" s="343">
        <f t="shared" si="0"/>
        <v>260</v>
      </c>
      <c r="O65" s="570">
        <v>26.86</v>
      </c>
      <c r="P65" s="570">
        <f t="shared" si="1"/>
        <v>6983.5999999999995</v>
      </c>
    </row>
    <row r="66" spans="1:16" ht="24" x14ac:dyDescent="0.25">
      <c r="A66" s="396">
        <v>60</v>
      </c>
      <c r="B66" s="397">
        <v>51003501</v>
      </c>
      <c r="C66" s="374" t="s">
        <v>3083</v>
      </c>
      <c r="D66" s="400" t="s">
        <v>16</v>
      </c>
      <c r="E66" s="104"/>
      <c r="F66" s="104"/>
      <c r="G66" s="104"/>
      <c r="H66" s="104"/>
      <c r="I66" s="104">
        <v>50</v>
      </c>
      <c r="J66" s="104">
        <v>80</v>
      </c>
      <c r="K66" s="104">
        <v>100</v>
      </c>
      <c r="L66" s="644">
        <v>10</v>
      </c>
      <c r="M66" s="644">
        <v>20</v>
      </c>
      <c r="N66" s="343">
        <f t="shared" si="0"/>
        <v>240</v>
      </c>
      <c r="O66" s="570">
        <v>30</v>
      </c>
      <c r="P66" s="570">
        <f t="shared" si="1"/>
        <v>7200</v>
      </c>
    </row>
    <row r="67" spans="1:16" ht="72" x14ac:dyDescent="0.25">
      <c r="A67" s="396">
        <v>61</v>
      </c>
      <c r="B67" s="397">
        <v>19001303</v>
      </c>
      <c r="C67" s="374" t="s">
        <v>3084</v>
      </c>
      <c r="D67" s="103" t="s">
        <v>20</v>
      </c>
      <c r="E67" s="104"/>
      <c r="F67" s="104"/>
      <c r="G67" s="104"/>
      <c r="H67" s="104"/>
      <c r="I67" s="104">
        <v>50</v>
      </c>
      <c r="J67" s="104">
        <v>6</v>
      </c>
      <c r="K67" s="104">
        <v>50</v>
      </c>
      <c r="L67" s="644">
        <v>10</v>
      </c>
      <c r="M67" s="644">
        <v>10</v>
      </c>
      <c r="N67" s="343">
        <f t="shared" si="0"/>
        <v>116</v>
      </c>
      <c r="O67" s="570">
        <v>493.35</v>
      </c>
      <c r="P67" s="570">
        <f t="shared" si="1"/>
        <v>57228.600000000006</v>
      </c>
    </row>
    <row r="68" spans="1:16" ht="72" x14ac:dyDescent="0.25">
      <c r="A68" s="396">
        <v>62</v>
      </c>
      <c r="B68" s="397">
        <v>17001228</v>
      </c>
      <c r="C68" s="374" t="s">
        <v>3085</v>
      </c>
      <c r="D68" s="103" t="s">
        <v>20</v>
      </c>
      <c r="E68" s="104"/>
      <c r="F68" s="104"/>
      <c r="G68" s="104">
        <v>2</v>
      </c>
      <c r="H68" s="104"/>
      <c r="I68" s="104">
        <v>50</v>
      </c>
      <c r="J68" s="104">
        <v>6</v>
      </c>
      <c r="K68" s="104">
        <v>50</v>
      </c>
      <c r="L68" s="644">
        <v>20</v>
      </c>
      <c r="M68" s="644">
        <v>10</v>
      </c>
      <c r="N68" s="343">
        <f t="shared" si="0"/>
        <v>128</v>
      </c>
      <c r="O68" s="570">
        <v>110</v>
      </c>
      <c r="P68" s="570">
        <f t="shared" si="1"/>
        <v>14080</v>
      </c>
    </row>
    <row r="69" spans="1:16" x14ac:dyDescent="0.25">
      <c r="A69" s="396">
        <v>63</v>
      </c>
      <c r="B69" s="397">
        <v>51002191</v>
      </c>
      <c r="C69" s="374" t="s">
        <v>2322</v>
      </c>
      <c r="D69" s="103" t="s">
        <v>20</v>
      </c>
      <c r="E69" s="104"/>
      <c r="F69" s="104"/>
      <c r="G69" s="104"/>
      <c r="H69" s="104"/>
      <c r="I69" s="104">
        <v>100</v>
      </c>
      <c r="J69" s="104">
        <v>10</v>
      </c>
      <c r="K69" s="104">
        <v>50</v>
      </c>
      <c r="L69" s="644">
        <v>20</v>
      </c>
      <c r="M69" s="644">
        <v>10</v>
      </c>
      <c r="N69" s="343">
        <f t="shared" ref="N69:N98" si="2">E69+G69+H69+I69+J69+K69+L69</f>
        <v>180</v>
      </c>
      <c r="O69" s="570">
        <v>13.7</v>
      </c>
      <c r="P69" s="570">
        <f t="shared" ref="P69:P98" si="3">O69*N69</f>
        <v>2466</v>
      </c>
    </row>
    <row r="70" spans="1:16" x14ac:dyDescent="0.25">
      <c r="A70" s="396">
        <v>64</v>
      </c>
      <c r="B70" s="397">
        <v>19001154</v>
      </c>
      <c r="C70" s="374" t="s">
        <v>2323</v>
      </c>
      <c r="D70" s="103" t="s">
        <v>49</v>
      </c>
      <c r="E70" s="104"/>
      <c r="F70" s="104"/>
      <c r="G70" s="104">
        <v>20</v>
      </c>
      <c r="H70" s="104"/>
      <c r="I70" s="104">
        <v>100</v>
      </c>
      <c r="J70" s="104">
        <v>50</v>
      </c>
      <c r="K70" s="104">
        <v>50</v>
      </c>
      <c r="L70" s="644">
        <v>20</v>
      </c>
      <c r="M70" s="644">
        <v>10</v>
      </c>
      <c r="N70" s="343">
        <f t="shared" si="2"/>
        <v>240</v>
      </c>
      <c r="O70" s="570">
        <v>2.75</v>
      </c>
      <c r="P70" s="570">
        <f t="shared" si="3"/>
        <v>660</v>
      </c>
    </row>
    <row r="71" spans="1:16" ht="24" x14ac:dyDescent="0.25">
      <c r="A71" s="396">
        <v>65</v>
      </c>
      <c r="B71" s="397">
        <v>17003256</v>
      </c>
      <c r="C71" s="374" t="s">
        <v>2324</v>
      </c>
      <c r="D71" s="103" t="s">
        <v>20</v>
      </c>
      <c r="E71" s="104"/>
      <c r="F71" s="104"/>
      <c r="G71" s="104"/>
      <c r="H71" s="104"/>
      <c r="I71" s="104">
        <v>60</v>
      </c>
      <c r="J71" s="104">
        <v>6</v>
      </c>
      <c r="K71" s="104">
        <v>100</v>
      </c>
      <c r="L71" s="644">
        <v>20</v>
      </c>
      <c r="M71" s="644">
        <v>10</v>
      </c>
      <c r="N71" s="343">
        <f t="shared" si="2"/>
        <v>186</v>
      </c>
      <c r="O71" s="570">
        <v>6.82</v>
      </c>
      <c r="P71" s="570">
        <f t="shared" si="3"/>
        <v>1268.52</v>
      </c>
    </row>
    <row r="72" spans="1:16" ht="24" x14ac:dyDescent="0.25">
      <c r="A72" s="396">
        <v>66</v>
      </c>
      <c r="B72" s="397">
        <v>17003254</v>
      </c>
      <c r="C72" s="374" t="s">
        <v>2325</v>
      </c>
      <c r="D72" s="103" t="s">
        <v>20</v>
      </c>
      <c r="E72" s="104"/>
      <c r="F72" s="104"/>
      <c r="G72" s="104"/>
      <c r="H72" s="104"/>
      <c r="I72" s="104">
        <v>60</v>
      </c>
      <c r="J72" s="104">
        <v>6</v>
      </c>
      <c r="K72" s="104">
        <v>100</v>
      </c>
      <c r="L72" s="644">
        <v>20</v>
      </c>
      <c r="M72" s="644">
        <v>5</v>
      </c>
      <c r="N72" s="343">
        <f t="shared" si="2"/>
        <v>186</v>
      </c>
      <c r="O72" s="570">
        <v>7.5</v>
      </c>
      <c r="P72" s="570">
        <f t="shared" si="3"/>
        <v>1395</v>
      </c>
    </row>
    <row r="73" spans="1:16" ht="24" x14ac:dyDescent="0.25">
      <c r="A73" s="396">
        <v>67</v>
      </c>
      <c r="B73" s="397">
        <v>51002712</v>
      </c>
      <c r="C73" s="374" t="s">
        <v>3086</v>
      </c>
      <c r="D73" s="103" t="s">
        <v>20</v>
      </c>
      <c r="E73" s="104"/>
      <c r="F73" s="104"/>
      <c r="G73" s="104">
        <v>20</v>
      </c>
      <c r="H73" s="104"/>
      <c r="I73" s="104">
        <v>60</v>
      </c>
      <c r="J73" s="104">
        <v>6</v>
      </c>
      <c r="K73" s="104">
        <v>100</v>
      </c>
      <c r="L73" s="644">
        <v>20</v>
      </c>
      <c r="M73" s="644">
        <v>5</v>
      </c>
      <c r="N73" s="343">
        <f t="shared" si="2"/>
        <v>206</v>
      </c>
      <c r="O73" s="570">
        <v>7.5</v>
      </c>
      <c r="P73" s="570">
        <f t="shared" si="3"/>
        <v>1545</v>
      </c>
    </row>
    <row r="74" spans="1:16" x14ac:dyDescent="0.25">
      <c r="A74" s="396">
        <v>68</v>
      </c>
      <c r="B74" s="397">
        <v>352002023</v>
      </c>
      <c r="C74" s="374" t="s">
        <v>2326</v>
      </c>
      <c r="D74" s="103" t="s">
        <v>20</v>
      </c>
      <c r="E74" s="104"/>
      <c r="F74" s="104"/>
      <c r="G74" s="104"/>
      <c r="H74" s="104"/>
      <c r="I74" s="104">
        <v>200</v>
      </c>
      <c r="J74" s="104">
        <v>20</v>
      </c>
      <c r="K74" s="104">
        <v>200</v>
      </c>
      <c r="L74" s="644">
        <v>20</v>
      </c>
      <c r="M74" s="644"/>
      <c r="N74" s="343">
        <f t="shared" si="2"/>
        <v>440</v>
      </c>
      <c r="O74" s="570">
        <v>75</v>
      </c>
      <c r="P74" s="570">
        <f t="shared" si="3"/>
        <v>33000</v>
      </c>
    </row>
    <row r="75" spans="1:16" ht="24" x14ac:dyDescent="0.25">
      <c r="A75" s="396">
        <v>69</v>
      </c>
      <c r="B75" s="397">
        <v>352002003</v>
      </c>
      <c r="C75" s="374" t="s">
        <v>2327</v>
      </c>
      <c r="D75" s="103" t="s">
        <v>20</v>
      </c>
      <c r="E75" s="104"/>
      <c r="F75" s="104"/>
      <c r="G75" s="104"/>
      <c r="H75" s="104"/>
      <c r="I75" s="104">
        <v>200</v>
      </c>
      <c r="J75" s="104">
        <v>20</v>
      </c>
      <c r="K75" s="104">
        <v>200</v>
      </c>
      <c r="L75" s="644">
        <v>20</v>
      </c>
      <c r="M75" s="644"/>
      <c r="N75" s="343">
        <f t="shared" si="2"/>
        <v>440</v>
      </c>
      <c r="O75" s="570">
        <v>22</v>
      </c>
      <c r="P75" s="570">
        <f t="shared" si="3"/>
        <v>9680</v>
      </c>
    </row>
    <row r="76" spans="1:16" x14ac:dyDescent="0.25">
      <c r="A76" s="396">
        <v>70</v>
      </c>
      <c r="B76" s="397">
        <v>352002028</v>
      </c>
      <c r="C76" s="374" t="s">
        <v>2328</v>
      </c>
      <c r="D76" s="103" t="s">
        <v>20</v>
      </c>
      <c r="E76" s="104"/>
      <c r="F76" s="104"/>
      <c r="G76" s="104"/>
      <c r="H76" s="104"/>
      <c r="I76" s="104">
        <v>200</v>
      </c>
      <c r="J76" s="104">
        <v>20</v>
      </c>
      <c r="K76" s="104">
        <v>200</v>
      </c>
      <c r="L76" s="644">
        <v>20</v>
      </c>
      <c r="M76" s="644"/>
      <c r="N76" s="343">
        <f t="shared" si="2"/>
        <v>440</v>
      </c>
      <c r="O76" s="570">
        <v>22</v>
      </c>
      <c r="P76" s="570">
        <f t="shared" si="3"/>
        <v>9680</v>
      </c>
    </row>
    <row r="77" spans="1:16" ht="24" x14ac:dyDescent="0.25">
      <c r="A77" s="396">
        <v>71</v>
      </c>
      <c r="B77" s="397">
        <v>352002002</v>
      </c>
      <c r="C77" s="374" t="s">
        <v>2329</v>
      </c>
      <c r="D77" s="103" t="s">
        <v>20</v>
      </c>
      <c r="E77" s="423"/>
      <c r="F77" s="423"/>
      <c r="G77" s="423"/>
      <c r="H77" s="423"/>
      <c r="I77" s="423">
        <v>200</v>
      </c>
      <c r="J77" s="423">
        <v>20</v>
      </c>
      <c r="K77" s="423">
        <v>200</v>
      </c>
      <c r="L77" s="644">
        <v>20</v>
      </c>
      <c r="M77" s="644"/>
      <c r="N77" s="343">
        <f t="shared" si="2"/>
        <v>440</v>
      </c>
      <c r="O77" s="570">
        <v>5.5</v>
      </c>
      <c r="P77" s="570">
        <f t="shared" si="3"/>
        <v>2420</v>
      </c>
    </row>
    <row r="78" spans="1:16" x14ac:dyDescent="0.25">
      <c r="A78" s="396">
        <v>72</v>
      </c>
      <c r="B78" s="397">
        <v>352002007</v>
      </c>
      <c r="C78" s="374" t="s">
        <v>2330</v>
      </c>
      <c r="D78" s="103" t="s">
        <v>20</v>
      </c>
      <c r="E78" s="104"/>
      <c r="F78" s="104"/>
      <c r="G78" s="104"/>
      <c r="H78" s="104"/>
      <c r="I78" s="104">
        <v>200</v>
      </c>
      <c r="J78" s="104">
        <v>20</v>
      </c>
      <c r="K78" s="104">
        <v>200</v>
      </c>
      <c r="L78" s="644">
        <v>30</v>
      </c>
      <c r="M78" s="644">
        <v>10</v>
      </c>
      <c r="N78" s="343">
        <f t="shared" si="2"/>
        <v>450</v>
      </c>
      <c r="O78" s="570">
        <v>5.7</v>
      </c>
      <c r="P78" s="570">
        <f t="shared" si="3"/>
        <v>2565</v>
      </c>
    </row>
    <row r="79" spans="1:16" ht="24" x14ac:dyDescent="0.25">
      <c r="A79" s="396">
        <v>73</v>
      </c>
      <c r="B79" s="397">
        <v>352002025</v>
      </c>
      <c r="C79" s="374" t="s">
        <v>2331</v>
      </c>
      <c r="D79" s="103" t="s">
        <v>20</v>
      </c>
      <c r="E79" s="104"/>
      <c r="F79" s="104"/>
      <c r="G79" s="104"/>
      <c r="H79" s="104"/>
      <c r="I79" s="104">
        <v>200</v>
      </c>
      <c r="J79" s="104">
        <v>10</v>
      </c>
      <c r="K79" s="104">
        <v>200</v>
      </c>
      <c r="L79" s="644">
        <v>30</v>
      </c>
      <c r="M79" s="644">
        <v>10</v>
      </c>
      <c r="N79" s="343">
        <f t="shared" si="2"/>
        <v>440</v>
      </c>
      <c r="O79" s="570">
        <v>27</v>
      </c>
      <c r="P79" s="570">
        <f t="shared" si="3"/>
        <v>11880</v>
      </c>
    </row>
    <row r="80" spans="1:16" ht="24" x14ac:dyDescent="0.25">
      <c r="A80" s="396">
        <v>74</v>
      </c>
      <c r="B80" s="397">
        <v>352002032</v>
      </c>
      <c r="C80" s="374" t="s">
        <v>2332</v>
      </c>
      <c r="D80" s="103" t="s">
        <v>20</v>
      </c>
      <c r="E80" s="104"/>
      <c r="F80" s="104"/>
      <c r="G80" s="104"/>
      <c r="H80" s="104"/>
      <c r="I80" s="104">
        <v>200</v>
      </c>
      <c r="J80" s="104">
        <v>10</v>
      </c>
      <c r="K80" s="104">
        <v>200</v>
      </c>
      <c r="L80" s="644">
        <v>30</v>
      </c>
      <c r="M80" s="644">
        <v>10</v>
      </c>
      <c r="N80" s="343">
        <f t="shared" si="2"/>
        <v>440</v>
      </c>
      <c r="O80" s="570">
        <v>25.5</v>
      </c>
      <c r="P80" s="570">
        <f t="shared" si="3"/>
        <v>11220</v>
      </c>
    </row>
    <row r="81" spans="1:16" x14ac:dyDescent="0.25">
      <c r="A81" s="396">
        <v>75</v>
      </c>
      <c r="B81" s="397">
        <v>221001288</v>
      </c>
      <c r="C81" s="374" t="s">
        <v>2333</v>
      </c>
      <c r="D81" s="103" t="s">
        <v>20</v>
      </c>
      <c r="E81" s="104"/>
      <c r="F81" s="104"/>
      <c r="G81" s="104">
        <v>20</v>
      </c>
      <c r="H81" s="104"/>
      <c r="I81" s="104">
        <v>200</v>
      </c>
      <c r="J81" s="104">
        <v>20</v>
      </c>
      <c r="K81" s="104">
        <v>200</v>
      </c>
      <c r="L81" s="644">
        <v>30</v>
      </c>
      <c r="M81" s="644">
        <v>10</v>
      </c>
      <c r="N81" s="343">
        <f t="shared" si="2"/>
        <v>470</v>
      </c>
      <c r="O81" s="570">
        <v>6.65</v>
      </c>
      <c r="P81" s="570">
        <f t="shared" si="3"/>
        <v>3125.5</v>
      </c>
    </row>
    <row r="82" spans="1:16" x14ac:dyDescent="0.25">
      <c r="A82" s="396">
        <v>76</v>
      </c>
      <c r="B82" s="397">
        <v>17004165</v>
      </c>
      <c r="C82" s="374" t="s">
        <v>2334</v>
      </c>
      <c r="D82" s="103" t="s">
        <v>20</v>
      </c>
      <c r="E82" s="104"/>
      <c r="F82" s="104"/>
      <c r="G82" s="104">
        <v>20</v>
      </c>
      <c r="H82" s="104"/>
      <c r="I82" s="104">
        <v>200</v>
      </c>
      <c r="J82" s="104">
        <v>10</v>
      </c>
      <c r="K82" s="104">
        <v>200</v>
      </c>
      <c r="L82" s="644">
        <v>30</v>
      </c>
      <c r="M82" s="644"/>
      <c r="N82" s="343">
        <f t="shared" si="2"/>
        <v>460</v>
      </c>
      <c r="O82" s="570">
        <v>7.5</v>
      </c>
      <c r="P82" s="570">
        <f t="shared" si="3"/>
        <v>3450</v>
      </c>
    </row>
    <row r="83" spans="1:16" x14ac:dyDescent="0.25">
      <c r="A83" s="396">
        <v>77</v>
      </c>
      <c r="B83" s="397">
        <v>17004166</v>
      </c>
      <c r="C83" s="374" t="s">
        <v>2335</v>
      </c>
      <c r="D83" s="103" t="s">
        <v>21</v>
      </c>
      <c r="E83" s="104"/>
      <c r="F83" s="104"/>
      <c r="G83" s="104">
        <v>20</v>
      </c>
      <c r="H83" s="104"/>
      <c r="I83" s="104">
        <v>200</v>
      </c>
      <c r="J83" s="104">
        <v>10</v>
      </c>
      <c r="K83" s="104">
        <v>200</v>
      </c>
      <c r="L83" s="644">
        <v>30</v>
      </c>
      <c r="M83" s="644">
        <v>20</v>
      </c>
      <c r="N83" s="343">
        <f t="shared" si="2"/>
        <v>460</v>
      </c>
      <c r="O83" s="570">
        <v>6.8</v>
      </c>
      <c r="P83" s="570">
        <f t="shared" si="3"/>
        <v>3128</v>
      </c>
    </row>
    <row r="84" spans="1:16" x14ac:dyDescent="0.25">
      <c r="A84" s="396">
        <v>78</v>
      </c>
      <c r="B84" s="397">
        <v>221001289</v>
      </c>
      <c r="C84" s="374" t="s">
        <v>2336</v>
      </c>
      <c r="D84" s="103" t="s">
        <v>20</v>
      </c>
      <c r="E84" s="104"/>
      <c r="F84" s="104"/>
      <c r="G84" s="104">
        <v>20</v>
      </c>
      <c r="H84" s="104"/>
      <c r="I84" s="104">
        <v>200</v>
      </c>
      <c r="J84" s="104">
        <v>10</v>
      </c>
      <c r="K84" s="104">
        <v>200</v>
      </c>
      <c r="L84" s="644">
        <v>30</v>
      </c>
      <c r="M84" s="644">
        <v>10</v>
      </c>
      <c r="N84" s="343">
        <f t="shared" si="2"/>
        <v>460</v>
      </c>
      <c r="O84" s="570">
        <v>8.4</v>
      </c>
      <c r="P84" s="570">
        <f t="shared" si="3"/>
        <v>3864</v>
      </c>
    </row>
    <row r="85" spans="1:16" ht="24" x14ac:dyDescent="0.25">
      <c r="A85" s="396">
        <v>79</v>
      </c>
      <c r="B85" s="397">
        <v>352002006</v>
      </c>
      <c r="C85" s="374" t="s">
        <v>2337</v>
      </c>
      <c r="D85" s="103" t="s">
        <v>20</v>
      </c>
      <c r="E85" s="104"/>
      <c r="F85" s="104"/>
      <c r="G85" s="104"/>
      <c r="H85" s="104"/>
      <c r="I85" s="104">
        <v>200</v>
      </c>
      <c r="J85" s="104">
        <v>15</v>
      </c>
      <c r="K85" s="104">
        <v>200</v>
      </c>
      <c r="L85" s="644">
        <v>30</v>
      </c>
      <c r="M85" s="644"/>
      <c r="N85" s="343">
        <f t="shared" si="2"/>
        <v>445</v>
      </c>
      <c r="O85" s="570">
        <v>20</v>
      </c>
      <c r="P85" s="570">
        <f t="shared" si="3"/>
        <v>8900</v>
      </c>
    </row>
    <row r="86" spans="1:16" ht="36" x14ac:dyDescent="0.25">
      <c r="A86" s="396">
        <v>80</v>
      </c>
      <c r="B86" s="397">
        <v>17004095</v>
      </c>
      <c r="C86" s="374" t="s">
        <v>3087</v>
      </c>
      <c r="D86" s="103" t="s">
        <v>20</v>
      </c>
      <c r="E86" s="104"/>
      <c r="F86" s="104"/>
      <c r="G86" s="104"/>
      <c r="H86" s="104"/>
      <c r="I86" s="104">
        <v>60</v>
      </c>
      <c r="J86" s="104">
        <v>10</v>
      </c>
      <c r="K86" s="104">
        <v>100</v>
      </c>
      <c r="L86" s="644">
        <v>20</v>
      </c>
      <c r="M86" s="644"/>
      <c r="N86" s="343">
        <f t="shared" si="2"/>
        <v>190</v>
      </c>
      <c r="O86" s="570">
        <v>3.28</v>
      </c>
      <c r="P86" s="570">
        <f t="shared" si="3"/>
        <v>623.19999999999993</v>
      </c>
    </row>
    <row r="87" spans="1:16" ht="36" x14ac:dyDescent="0.25">
      <c r="A87" s="396">
        <v>81</v>
      </c>
      <c r="B87" s="397">
        <v>17001284</v>
      </c>
      <c r="C87" s="374" t="s">
        <v>3088</v>
      </c>
      <c r="D87" s="103" t="s">
        <v>20</v>
      </c>
      <c r="E87" s="104"/>
      <c r="F87" s="104"/>
      <c r="G87" s="104"/>
      <c r="H87" s="104"/>
      <c r="I87" s="104">
        <v>60</v>
      </c>
      <c r="J87" s="104">
        <v>10</v>
      </c>
      <c r="K87" s="104">
        <v>100</v>
      </c>
      <c r="L87" s="644">
        <v>20</v>
      </c>
      <c r="M87" s="644"/>
      <c r="N87" s="343">
        <f t="shared" si="2"/>
        <v>190</v>
      </c>
      <c r="O87" s="570">
        <v>2.5</v>
      </c>
      <c r="P87" s="570">
        <f t="shared" si="3"/>
        <v>475</v>
      </c>
    </row>
    <row r="88" spans="1:16" x14ac:dyDescent="0.25">
      <c r="A88" s="396">
        <v>82</v>
      </c>
      <c r="B88" s="397">
        <v>19001284</v>
      </c>
      <c r="C88" s="374" t="s">
        <v>2338</v>
      </c>
      <c r="D88" s="103" t="s">
        <v>20</v>
      </c>
      <c r="E88" s="104">
        <v>20</v>
      </c>
      <c r="F88" s="104">
        <v>20</v>
      </c>
      <c r="G88" s="104"/>
      <c r="H88" s="104"/>
      <c r="I88" s="104">
        <v>100</v>
      </c>
      <c r="J88" s="104">
        <v>20</v>
      </c>
      <c r="K88" s="104">
        <v>100</v>
      </c>
      <c r="L88" s="644">
        <v>20</v>
      </c>
      <c r="M88" s="644"/>
      <c r="N88" s="343">
        <f t="shared" si="2"/>
        <v>260</v>
      </c>
      <c r="O88" s="570">
        <v>38.9</v>
      </c>
      <c r="P88" s="570">
        <f t="shared" si="3"/>
        <v>10114</v>
      </c>
    </row>
    <row r="89" spans="1:16" ht="24" x14ac:dyDescent="0.25">
      <c r="A89" s="396">
        <v>83</v>
      </c>
      <c r="B89" s="397">
        <v>19001095</v>
      </c>
      <c r="C89" s="374" t="s">
        <v>2339</v>
      </c>
      <c r="D89" s="103" t="s">
        <v>20</v>
      </c>
      <c r="E89" s="104">
        <v>20</v>
      </c>
      <c r="F89" s="104">
        <v>20</v>
      </c>
      <c r="G89" s="104"/>
      <c r="H89" s="104"/>
      <c r="I89" s="104">
        <v>100</v>
      </c>
      <c r="J89" s="104">
        <v>20</v>
      </c>
      <c r="K89" s="104">
        <v>100</v>
      </c>
      <c r="L89" s="644">
        <v>20</v>
      </c>
      <c r="M89" s="644"/>
      <c r="N89" s="343">
        <f t="shared" si="2"/>
        <v>260</v>
      </c>
      <c r="O89" s="570">
        <v>234.3</v>
      </c>
      <c r="P89" s="570">
        <f t="shared" si="3"/>
        <v>60918</v>
      </c>
    </row>
    <row r="90" spans="1:16" ht="24" x14ac:dyDescent="0.25">
      <c r="A90" s="396">
        <v>84</v>
      </c>
      <c r="B90" s="397">
        <v>352002012</v>
      </c>
      <c r="C90" s="374" t="s">
        <v>2340</v>
      </c>
      <c r="D90" s="103" t="s">
        <v>20</v>
      </c>
      <c r="E90" s="104">
        <v>20</v>
      </c>
      <c r="F90" s="104">
        <v>20</v>
      </c>
      <c r="G90" s="104"/>
      <c r="H90" s="104"/>
      <c r="I90" s="104">
        <v>100</v>
      </c>
      <c r="J90" s="104">
        <v>20</v>
      </c>
      <c r="K90" s="104">
        <v>100</v>
      </c>
      <c r="L90" s="644">
        <v>20</v>
      </c>
      <c r="M90" s="644">
        <v>20</v>
      </c>
      <c r="N90" s="343">
        <f t="shared" si="2"/>
        <v>260</v>
      </c>
      <c r="O90" s="570">
        <v>234.3</v>
      </c>
      <c r="P90" s="570">
        <f t="shared" si="3"/>
        <v>60918</v>
      </c>
    </row>
    <row r="91" spans="1:16" ht="24" x14ac:dyDescent="0.25">
      <c r="A91" s="396">
        <v>85</v>
      </c>
      <c r="B91" s="397">
        <v>19001308</v>
      </c>
      <c r="C91" s="374" t="s">
        <v>2341</v>
      </c>
      <c r="D91" s="103" t="s">
        <v>20</v>
      </c>
      <c r="E91" s="104">
        <v>20</v>
      </c>
      <c r="F91" s="104">
        <v>20</v>
      </c>
      <c r="G91" s="104"/>
      <c r="H91" s="104"/>
      <c r="I91" s="104">
        <v>60</v>
      </c>
      <c r="J91" s="104">
        <v>20</v>
      </c>
      <c r="K91" s="104">
        <v>50</v>
      </c>
      <c r="L91" s="644">
        <v>20</v>
      </c>
      <c r="M91" s="644">
        <v>10</v>
      </c>
      <c r="N91" s="343">
        <f t="shared" si="2"/>
        <v>170</v>
      </c>
      <c r="O91" s="570">
        <v>42.85</v>
      </c>
      <c r="P91" s="570">
        <f t="shared" si="3"/>
        <v>7284.5</v>
      </c>
    </row>
    <row r="92" spans="1:16" ht="24" x14ac:dyDescent="0.25">
      <c r="A92" s="396">
        <v>86</v>
      </c>
      <c r="B92" s="397">
        <v>19001306</v>
      </c>
      <c r="C92" s="374" t="s">
        <v>2342</v>
      </c>
      <c r="D92" s="103" t="s">
        <v>20</v>
      </c>
      <c r="E92" s="104">
        <v>20</v>
      </c>
      <c r="F92" s="104">
        <v>20</v>
      </c>
      <c r="G92" s="104"/>
      <c r="H92" s="104"/>
      <c r="I92" s="104">
        <v>100</v>
      </c>
      <c r="J92" s="104">
        <v>20</v>
      </c>
      <c r="K92" s="104">
        <v>50</v>
      </c>
      <c r="L92" s="644">
        <v>20</v>
      </c>
      <c r="M92" s="644">
        <v>10</v>
      </c>
      <c r="N92" s="343">
        <f t="shared" si="2"/>
        <v>210</v>
      </c>
      <c r="O92" s="570">
        <v>19.399999999999999</v>
      </c>
      <c r="P92" s="570">
        <f t="shared" si="3"/>
        <v>4073.9999999999995</v>
      </c>
    </row>
    <row r="93" spans="1:16" ht="24" x14ac:dyDescent="0.25">
      <c r="A93" s="396">
        <v>87</v>
      </c>
      <c r="B93" s="397">
        <v>19001307</v>
      </c>
      <c r="C93" s="374" t="s">
        <v>2343</v>
      </c>
      <c r="D93" s="103" t="s">
        <v>20</v>
      </c>
      <c r="E93" s="104">
        <v>20</v>
      </c>
      <c r="F93" s="104">
        <v>20</v>
      </c>
      <c r="G93" s="104"/>
      <c r="H93" s="104"/>
      <c r="I93" s="104">
        <v>100</v>
      </c>
      <c r="J93" s="104">
        <v>20</v>
      </c>
      <c r="K93" s="104">
        <v>50</v>
      </c>
      <c r="L93" s="644">
        <v>20</v>
      </c>
      <c r="M93" s="644">
        <v>10</v>
      </c>
      <c r="N93" s="343">
        <f t="shared" si="2"/>
        <v>210</v>
      </c>
      <c r="O93" s="570">
        <v>22.77</v>
      </c>
      <c r="P93" s="570">
        <f t="shared" si="3"/>
        <v>4781.7</v>
      </c>
    </row>
    <row r="94" spans="1:16" ht="36" x14ac:dyDescent="0.25">
      <c r="A94" s="396">
        <v>88</v>
      </c>
      <c r="B94" s="397">
        <v>19001101</v>
      </c>
      <c r="C94" s="374" t="s">
        <v>2344</v>
      </c>
      <c r="D94" s="103" t="s">
        <v>20</v>
      </c>
      <c r="E94" s="104">
        <v>20</v>
      </c>
      <c r="F94" s="104">
        <v>20</v>
      </c>
      <c r="G94" s="104"/>
      <c r="H94" s="104"/>
      <c r="I94" s="104">
        <v>100</v>
      </c>
      <c r="J94" s="104">
        <v>20</v>
      </c>
      <c r="K94" s="104">
        <v>50</v>
      </c>
      <c r="L94" s="644">
        <v>20</v>
      </c>
      <c r="M94" s="644"/>
      <c r="N94" s="343">
        <f t="shared" si="2"/>
        <v>210</v>
      </c>
      <c r="O94" s="570">
        <v>15.4</v>
      </c>
      <c r="P94" s="570">
        <f t="shared" si="3"/>
        <v>3234</v>
      </c>
    </row>
    <row r="95" spans="1:16" ht="24" x14ac:dyDescent="0.25">
      <c r="A95" s="396">
        <v>89</v>
      </c>
      <c r="B95" s="397">
        <v>17003035</v>
      </c>
      <c r="C95" s="374" t="s">
        <v>2345</v>
      </c>
      <c r="D95" s="103" t="s">
        <v>20</v>
      </c>
      <c r="E95" s="104">
        <v>50</v>
      </c>
      <c r="F95" s="104">
        <v>50</v>
      </c>
      <c r="G95" s="104"/>
      <c r="H95" s="104"/>
      <c r="I95" s="104">
        <v>60</v>
      </c>
      <c r="J95" s="104">
        <v>20</v>
      </c>
      <c r="K95" s="104">
        <v>50</v>
      </c>
      <c r="L95" s="644">
        <v>100</v>
      </c>
      <c r="M95" s="644"/>
      <c r="N95" s="343">
        <f t="shared" si="2"/>
        <v>280</v>
      </c>
      <c r="O95" s="570">
        <v>3</v>
      </c>
      <c r="P95" s="570">
        <f t="shared" si="3"/>
        <v>840</v>
      </c>
    </row>
    <row r="96" spans="1:16" ht="36" x14ac:dyDescent="0.25">
      <c r="A96" s="396">
        <v>90</v>
      </c>
      <c r="B96" s="397">
        <v>19001321</v>
      </c>
      <c r="C96" s="374" t="s">
        <v>3089</v>
      </c>
      <c r="D96" s="103" t="s">
        <v>20</v>
      </c>
      <c r="E96" s="104">
        <v>50</v>
      </c>
      <c r="F96" s="104">
        <v>50</v>
      </c>
      <c r="G96" s="104"/>
      <c r="H96" s="104"/>
      <c r="I96" s="104">
        <v>60</v>
      </c>
      <c r="J96" s="104">
        <v>12</v>
      </c>
      <c r="K96" s="104">
        <v>50</v>
      </c>
      <c r="L96" s="644">
        <v>20</v>
      </c>
      <c r="M96" s="644"/>
      <c r="N96" s="343">
        <f t="shared" si="2"/>
        <v>192</v>
      </c>
      <c r="O96" s="570">
        <v>5.19</v>
      </c>
      <c r="P96" s="570">
        <f t="shared" si="3"/>
        <v>996.48</v>
      </c>
    </row>
    <row r="97" spans="1:16" x14ac:dyDescent="0.25">
      <c r="A97" s="396">
        <v>91</v>
      </c>
      <c r="B97" s="397">
        <v>17004151</v>
      </c>
      <c r="C97" s="374" t="s">
        <v>2346</v>
      </c>
      <c r="D97" s="103" t="s">
        <v>20</v>
      </c>
      <c r="E97" s="104"/>
      <c r="F97" s="104"/>
      <c r="G97" s="104"/>
      <c r="H97" s="104"/>
      <c r="I97" s="104">
        <v>100</v>
      </c>
      <c r="J97" s="104">
        <v>100</v>
      </c>
      <c r="K97" s="104">
        <v>100</v>
      </c>
      <c r="L97" s="644">
        <v>20</v>
      </c>
      <c r="M97" s="644"/>
      <c r="N97" s="343">
        <f t="shared" si="2"/>
        <v>320</v>
      </c>
      <c r="O97" s="570">
        <v>29.47</v>
      </c>
      <c r="P97" s="570">
        <f t="shared" si="3"/>
        <v>9430.4</v>
      </c>
    </row>
    <row r="98" spans="1:16" x14ac:dyDescent="0.25">
      <c r="A98" s="396">
        <v>92</v>
      </c>
      <c r="B98" s="397">
        <v>17004153</v>
      </c>
      <c r="C98" s="374" t="s">
        <v>2347</v>
      </c>
      <c r="D98" s="103" t="s">
        <v>20</v>
      </c>
      <c r="E98" s="104"/>
      <c r="F98" s="104"/>
      <c r="G98" s="104"/>
      <c r="H98" s="104"/>
      <c r="I98" s="104">
        <v>100</v>
      </c>
      <c r="J98" s="104">
        <v>100</v>
      </c>
      <c r="K98" s="104">
        <v>100</v>
      </c>
      <c r="L98" s="644">
        <v>20</v>
      </c>
      <c r="M98" s="644"/>
      <c r="N98" s="343">
        <f t="shared" si="2"/>
        <v>320</v>
      </c>
      <c r="O98" s="570">
        <v>37.54</v>
      </c>
      <c r="P98" s="570">
        <f t="shared" si="3"/>
        <v>12012.8</v>
      </c>
    </row>
    <row r="99" spans="1:16" x14ac:dyDescent="0.25">
      <c r="A99" s="840" t="s">
        <v>2885</v>
      </c>
      <c r="B99" s="841"/>
      <c r="C99" s="841"/>
      <c r="D99" s="842"/>
      <c r="E99" s="544"/>
      <c r="F99" s="544"/>
      <c r="G99" s="544"/>
      <c r="H99" s="544"/>
      <c r="I99" s="544"/>
      <c r="J99" s="544"/>
      <c r="K99" s="544"/>
      <c r="L99" s="544"/>
      <c r="M99" s="544"/>
      <c r="N99" s="544"/>
      <c r="O99" s="627"/>
      <c r="P99" s="627">
        <f>SUM(P7:P98)</f>
        <v>968528.97999999986</v>
      </c>
    </row>
  </sheetData>
  <mergeCells count="5">
    <mergeCell ref="A99:D99"/>
    <mergeCell ref="A5:P5"/>
    <mergeCell ref="A2:I2"/>
    <mergeCell ref="A3:I3"/>
    <mergeCell ref="A4:I4"/>
  </mergeCells>
  <pageMargins left="0.11811023622047245" right="0.11811023622047245" top="0.39370078740157483" bottom="0.39370078740157483" header="0.31496062992125984" footer="0.31496062992125984"/>
  <pageSetup paperSize="9"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1"/>
  <sheetViews>
    <sheetView workbookViewId="0">
      <selection activeCell="K13" sqref="K13"/>
    </sheetView>
  </sheetViews>
  <sheetFormatPr defaultRowHeight="15" x14ac:dyDescent="0.25"/>
  <cols>
    <col min="1" max="1" width="5.28515625" bestFit="1" customWidth="1"/>
    <col min="2" max="2" width="11.28515625" bestFit="1" customWidth="1"/>
    <col min="3" max="3" width="29.5703125" customWidth="1"/>
    <col min="6" max="6" width="11.7109375" bestFit="1" customWidth="1"/>
    <col min="7" max="7" width="15.7109375" bestFit="1" customWidth="1"/>
  </cols>
  <sheetData>
    <row r="1" spans="1:7" ht="15.75" x14ac:dyDescent="0.25">
      <c r="A1" s="218"/>
      <c r="B1" s="218"/>
      <c r="C1" s="128"/>
      <c r="D1" s="128"/>
      <c r="E1" s="128"/>
      <c r="F1" s="34"/>
      <c r="G1" s="34"/>
    </row>
    <row r="2" spans="1:7" ht="15.75" x14ac:dyDescent="0.25">
      <c r="A2" s="128"/>
      <c r="B2" s="128"/>
      <c r="C2" s="128"/>
      <c r="D2" s="128"/>
      <c r="E2" s="128"/>
      <c r="F2" s="34"/>
      <c r="G2" s="34"/>
    </row>
    <row r="3" spans="1:7" ht="15.75" x14ac:dyDescent="0.25">
      <c r="A3" s="771" t="s">
        <v>0</v>
      </c>
      <c r="B3" s="771"/>
      <c r="C3" s="771"/>
      <c r="D3" s="771"/>
      <c r="E3" s="771"/>
      <c r="F3" s="771"/>
      <c r="G3" s="771"/>
    </row>
    <row r="4" spans="1:7" ht="15.75" x14ac:dyDescent="0.25">
      <c r="A4" s="771" t="s">
        <v>1</v>
      </c>
      <c r="B4" s="771"/>
      <c r="C4" s="771"/>
      <c r="D4" s="771"/>
      <c r="E4" s="771"/>
      <c r="F4" s="771"/>
      <c r="G4" s="771"/>
    </row>
    <row r="5" spans="1:7" ht="18.75" x14ac:dyDescent="0.25">
      <c r="A5" s="772" t="s">
        <v>2</v>
      </c>
      <c r="B5" s="772"/>
      <c r="C5" s="772"/>
      <c r="D5" s="772"/>
      <c r="E5" s="772"/>
      <c r="F5" s="772"/>
      <c r="G5" s="772"/>
    </row>
    <row r="6" spans="1:7" ht="16.5" thickBot="1" x14ac:dyDescent="0.3">
      <c r="A6" s="218"/>
      <c r="B6" s="218"/>
      <c r="C6" s="218"/>
      <c r="D6" s="218"/>
      <c r="E6" s="218"/>
      <c r="F6" s="34"/>
      <c r="G6" s="34"/>
    </row>
    <row r="7" spans="1:7" ht="35.25" thickBot="1" x14ac:dyDescent="0.3">
      <c r="A7" s="775" t="s">
        <v>3453</v>
      </c>
      <c r="B7" s="776"/>
      <c r="C7" s="776"/>
      <c r="D7" s="776"/>
      <c r="E7" s="776"/>
      <c r="F7" s="776"/>
      <c r="G7" s="777"/>
    </row>
    <row r="8" spans="1:7" ht="30" x14ac:dyDescent="0.25">
      <c r="A8" s="233" t="s">
        <v>3</v>
      </c>
      <c r="B8" s="233" t="s">
        <v>4</v>
      </c>
      <c r="C8" s="233" t="s">
        <v>36</v>
      </c>
      <c r="D8" s="233" t="s">
        <v>6</v>
      </c>
      <c r="E8" s="233" t="s">
        <v>1506</v>
      </c>
      <c r="F8" s="234" t="s">
        <v>743</v>
      </c>
      <c r="G8" s="234" t="s">
        <v>359</v>
      </c>
    </row>
    <row r="9" spans="1:7" ht="29.25" x14ac:dyDescent="0.25">
      <c r="A9" s="56">
        <v>1</v>
      </c>
      <c r="B9" s="57">
        <v>51001266</v>
      </c>
      <c r="C9" s="56" t="s">
        <v>39</v>
      </c>
      <c r="D9" s="56" t="s">
        <v>38</v>
      </c>
      <c r="E9" s="121">
        <v>45</v>
      </c>
      <c r="F9" s="232">
        <v>4020</v>
      </c>
      <c r="G9" s="517">
        <f>E9*F9</f>
        <v>180900</v>
      </c>
    </row>
    <row r="10" spans="1:7" ht="15.75" x14ac:dyDescent="0.25">
      <c r="A10" s="778" t="s">
        <v>745</v>
      </c>
      <c r="B10" s="779"/>
      <c r="C10" s="780"/>
      <c r="D10" s="122"/>
      <c r="E10" s="122"/>
      <c r="F10" s="123"/>
      <c r="G10" s="535">
        <f>SUM(G9:G9)</f>
        <v>180900</v>
      </c>
    </row>
    <row r="11" spans="1:7" ht="15.75" x14ac:dyDescent="0.25">
      <c r="A11" s="128"/>
      <c r="B11" s="128"/>
      <c r="C11" s="128"/>
      <c r="D11" s="128"/>
      <c r="E11" s="128"/>
      <c r="F11" s="34"/>
      <c r="G11" s="34"/>
    </row>
  </sheetData>
  <mergeCells count="5">
    <mergeCell ref="A3:G3"/>
    <mergeCell ref="A4:G4"/>
    <mergeCell ref="A5:G5"/>
    <mergeCell ref="A7:G7"/>
    <mergeCell ref="A10:C10"/>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M31"/>
  <sheetViews>
    <sheetView workbookViewId="0">
      <selection activeCell="O5" sqref="O5"/>
    </sheetView>
  </sheetViews>
  <sheetFormatPr defaultRowHeight="15" x14ac:dyDescent="0.25"/>
  <cols>
    <col min="1" max="1" width="5.140625" bestFit="1" customWidth="1"/>
    <col min="2" max="2" width="9.140625" style="128" bestFit="1" customWidth="1"/>
    <col min="3" max="3" width="61.85546875" style="13" customWidth="1"/>
    <col min="4" max="4" width="6.28515625" customWidth="1"/>
    <col min="5" max="5" width="6.140625" bestFit="1" customWidth="1"/>
    <col min="7" max="7" width="7.85546875" bestFit="1" customWidth="1"/>
    <col min="10" max="10" width="5.42578125" bestFit="1" customWidth="1"/>
    <col min="11" max="11" width="6.42578125" bestFit="1" customWidth="1"/>
    <col min="12" max="12" width="9.140625" style="24"/>
    <col min="13" max="13" width="10.140625" style="24" bestFit="1" customWidth="1"/>
  </cols>
  <sheetData>
    <row r="2" spans="1:13" ht="18.75" x14ac:dyDescent="0.25">
      <c r="A2" s="757" t="s">
        <v>0</v>
      </c>
      <c r="B2" s="757"/>
      <c r="C2" s="757"/>
      <c r="D2" s="757"/>
      <c r="E2" s="757"/>
      <c r="F2" s="757"/>
      <c r="G2" s="757"/>
    </row>
    <row r="3" spans="1:13" ht="18.75" x14ac:dyDescent="0.25">
      <c r="A3" s="757" t="s">
        <v>1</v>
      </c>
      <c r="B3" s="757"/>
      <c r="C3" s="757"/>
      <c r="D3" s="757"/>
      <c r="E3" s="757"/>
      <c r="F3" s="757"/>
      <c r="G3" s="757"/>
    </row>
    <row r="4" spans="1:13" ht="19.5" thickBot="1" x14ac:dyDescent="0.3">
      <c r="A4" s="785" t="s">
        <v>2</v>
      </c>
      <c r="B4" s="785"/>
      <c r="C4" s="785"/>
      <c r="D4" s="785"/>
      <c r="E4" s="785"/>
      <c r="F4" s="785"/>
      <c r="G4" s="785"/>
    </row>
    <row r="5" spans="1:13" ht="23.25" x14ac:dyDescent="0.35">
      <c r="A5" s="939" t="s">
        <v>155</v>
      </c>
      <c r="B5" s="940"/>
      <c r="C5" s="940"/>
      <c r="D5" s="940"/>
      <c r="E5" s="940"/>
      <c r="F5" s="940"/>
      <c r="G5" s="940"/>
      <c r="H5" s="940"/>
      <c r="I5" s="940"/>
      <c r="J5" s="940"/>
      <c r="K5" s="940"/>
      <c r="L5" s="940"/>
      <c r="M5" s="940"/>
    </row>
    <row r="6" spans="1:13" x14ac:dyDescent="0.25">
      <c r="A6" s="401" t="s">
        <v>13</v>
      </c>
      <c r="B6" s="401" t="s">
        <v>2613</v>
      </c>
      <c r="C6" s="402" t="s">
        <v>156</v>
      </c>
      <c r="D6" s="402" t="s">
        <v>7</v>
      </c>
      <c r="E6" s="402" t="s">
        <v>2862</v>
      </c>
      <c r="F6" s="402" t="s">
        <v>2859</v>
      </c>
      <c r="G6" s="402" t="s">
        <v>2860</v>
      </c>
      <c r="H6" s="402" t="s">
        <v>3090</v>
      </c>
      <c r="I6" s="402" t="s">
        <v>2775</v>
      </c>
      <c r="J6" s="402" t="s">
        <v>2776</v>
      </c>
      <c r="K6" s="403" t="s">
        <v>1462</v>
      </c>
      <c r="L6" s="404" t="s">
        <v>868</v>
      </c>
      <c r="M6" s="404" t="s">
        <v>869</v>
      </c>
    </row>
    <row r="7" spans="1:13" ht="60" x14ac:dyDescent="0.25">
      <c r="A7" s="216">
        <v>1</v>
      </c>
      <c r="B7" s="80">
        <v>6001120</v>
      </c>
      <c r="C7" s="405" t="s">
        <v>2827</v>
      </c>
      <c r="D7" s="54" t="s">
        <v>20</v>
      </c>
      <c r="E7" s="216">
        <v>5</v>
      </c>
      <c r="F7" s="216">
        <v>20</v>
      </c>
      <c r="G7" s="216"/>
      <c r="H7" s="216">
        <v>30</v>
      </c>
      <c r="I7" s="216">
        <v>40</v>
      </c>
      <c r="J7" s="216">
        <v>20</v>
      </c>
      <c r="K7" s="211">
        <f>E7+F7+G7+H7+I7+J7</f>
        <v>115</v>
      </c>
      <c r="L7" s="407">
        <v>35</v>
      </c>
      <c r="M7" s="237">
        <f>L7*K7</f>
        <v>4025</v>
      </c>
    </row>
    <row r="8" spans="1:13" ht="60" x14ac:dyDescent="0.25">
      <c r="A8" s="216">
        <v>2</v>
      </c>
      <c r="B8" s="80">
        <v>6002078</v>
      </c>
      <c r="C8" s="405" t="s">
        <v>2828</v>
      </c>
      <c r="D8" s="54" t="s">
        <v>20</v>
      </c>
      <c r="E8" s="216">
        <v>10</v>
      </c>
      <c r="F8" s="216">
        <v>10</v>
      </c>
      <c r="G8" s="216"/>
      <c r="H8" s="216">
        <v>30</v>
      </c>
      <c r="I8" s="216">
        <v>40</v>
      </c>
      <c r="J8" s="216">
        <v>30</v>
      </c>
      <c r="K8" s="211">
        <f t="shared" ref="K8:K30" si="0">E8+F8+G8+H8+I8+J8</f>
        <v>120</v>
      </c>
      <c r="L8" s="407">
        <v>36</v>
      </c>
      <c r="M8" s="237">
        <f t="shared" ref="M8:M30" si="1">L8*K8</f>
        <v>4320</v>
      </c>
    </row>
    <row r="9" spans="1:13" ht="60" x14ac:dyDescent="0.25">
      <c r="A9" s="216">
        <v>3</v>
      </c>
      <c r="B9" s="80">
        <v>6001664</v>
      </c>
      <c r="C9" s="405" t="s">
        <v>2829</v>
      </c>
      <c r="D9" s="54" t="s">
        <v>20</v>
      </c>
      <c r="E9" s="216"/>
      <c r="F9" s="216"/>
      <c r="G9" s="216"/>
      <c r="H9" s="216">
        <v>20</v>
      </c>
      <c r="I9" s="216">
        <v>40</v>
      </c>
      <c r="J9" s="216">
        <v>30</v>
      </c>
      <c r="K9" s="211">
        <f t="shared" si="0"/>
        <v>90</v>
      </c>
      <c r="L9" s="407">
        <v>27.9</v>
      </c>
      <c r="M9" s="237">
        <f t="shared" si="1"/>
        <v>2511</v>
      </c>
    </row>
    <row r="10" spans="1:13" ht="60" x14ac:dyDescent="0.25">
      <c r="A10" s="216">
        <v>4</v>
      </c>
      <c r="B10" s="80">
        <v>6001122</v>
      </c>
      <c r="C10" s="81" t="s">
        <v>2830</v>
      </c>
      <c r="D10" s="54" t="s">
        <v>20</v>
      </c>
      <c r="E10" s="216">
        <v>30</v>
      </c>
      <c r="F10" s="216">
        <v>40</v>
      </c>
      <c r="G10" s="216">
        <v>30</v>
      </c>
      <c r="H10" s="216">
        <v>200</v>
      </c>
      <c r="I10" s="216">
        <v>40</v>
      </c>
      <c r="J10" s="216">
        <v>150</v>
      </c>
      <c r="K10" s="211">
        <f t="shared" si="0"/>
        <v>490</v>
      </c>
      <c r="L10" s="407">
        <v>48.5</v>
      </c>
      <c r="M10" s="237">
        <f t="shared" si="1"/>
        <v>23765</v>
      </c>
    </row>
    <row r="11" spans="1:13" ht="30" x14ac:dyDescent="0.25">
      <c r="A11" s="216">
        <v>5</v>
      </c>
      <c r="B11" s="80">
        <v>6001012</v>
      </c>
      <c r="C11" s="81" t="s">
        <v>2831</v>
      </c>
      <c r="D11" s="54" t="s">
        <v>20</v>
      </c>
      <c r="E11" s="216">
        <v>50</v>
      </c>
      <c r="F11" s="216">
        <v>30</v>
      </c>
      <c r="G11" s="216">
        <v>50</v>
      </c>
      <c r="H11" s="216">
        <v>50</v>
      </c>
      <c r="I11" s="216">
        <v>40</v>
      </c>
      <c r="J11" s="216">
        <v>20</v>
      </c>
      <c r="K11" s="211">
        <f t="shared" si="0"/>
        <v>240</v>
      </c>
      <c r="L11" s="407">
        <v>55.99</v>
      </c>
      <c r="M11" s="237">
        <f t="shared" si="1"/>
        <v>13437.6</v>
      </c>
    </row>
    <row r="12" spans="1:13" ht="45" x14ac:dyDescent="0.25">
      <c r="A12" s="216">
        <v>6</v>
      </c>
      <c r="B12" s="80">
        <v>6001112</v>
      </c>
      <c r="C12" s="81" t="s">
        <v>2832</v>
      </c>
      <c r="D12" s="54" t="s">
        <v>20</v>
      </c>
      <c r="E12" s="216">
        <v>10</v>
      </c>
      <c r="F12" s="216">
        <v>10</v>
      </c>
      <c r="G12" s="216">
        <v>20</v>
      </c>
      <c r="H12" s="216">
        <v>50</v>
      </c>
      <c r="I12" s="216">
        <v>40</v>
      </c>
      <c r="J12" s="216">
        <v>150</v>
      </c>
      <c r="K12" s="211">
        <f t="shared" si="0"/>
        <v>280</v>
      </c>
      <c r="L12" s="407">
        <v>36.9</v>
      </c>
      <c r="M12" s="237">
        <f t="shared" si="1"/>
        <v>10332</v>
      </c>
    </row>
    <row r="13" spans="1:13" ht="120" x14ac:dyDescent="0.25">
      <c r="A13" s="216">
        <v>7</v>
      </c>
      <c r="B13" s="80">
        <v>6001113</v>
      </c>
      <c r="C13" s="81" t="s">
        <v>2833</v>
      </c>
      <c r="D13" s="54" t="s">
        <v>20</v>
      </c>
      <c r="E13" s="216">
        <v>20</v>
      </c>
      <c r="F13" s="216">
        <v>20</v>
      </c>
      <c r="G13" s="216"/>
      <c r="H13" s="216">
        <v>100</v>
      </c>
      <c r="I13" s="216">
        <v>40</v>
      </c>
      <c r="J13" s="216">
        <v>50</v>
      </c>
      <c r="K13" s="211">
        <f t="shared" si="0"/>
        <v>230</v>
      </c>
      <c r="L13" s="407">
        <v>41.9</v>
      </c>
      <c r="M13" s="237">
        <f t="shared" si="1"/>
        <v>9637</v>
      </c>
    </row>
    <row r="14" spans="1:13" ht="45" x14ac:dyDescent="0.25">
      <c r="A14" s="216">
        <v>8</v>
      </c>
      <c r="B14" s="80">
        <v>6001286</v>
      </c>
      <c r="C14" s="81" t="s">
        <v>2834</v>
      </c>
      <c r="D14" s="54" t="s">
        <v>20</v>
      </c>
      <c r="E14" s="216">
        <v>20</v>
      </c>
      <c r="F14" s="216">
        <v>20</v>
      </c>
      <c r="G14" s="216">
        <v>20</v>
      </c>
      <c r="H14" s="216">
        <v>50</v>
      </c>
      <c r="I14" s="216">
        <v>40</v>
      </c>
      <c r="J14" s="216">
        <v>50</v>
      </c>
      <c r="K14" s="211">
        <f t="shared" si="0"/>
        <v>200</v>
      </c>
      <c r="L14" s="407">
        <v>28</v>
      </c>
      <c r="M14" s="237">
        <f t="shared" si="1"/>
        <v>5600</v>
      </c>
    </row>
    <row r="15" spans="1:13" ht="60" x14ac:dyDescent="0.25">
      <c r="A15" s="216">
        <v>9</v>
      </c>
      <c r="B15" s="80">
        <v>3001124</v>
      </c>
      <c r="C15" s="81" t="s">
        <v>2835</v>
      </c>
      <c r="D15" s="54" t="s">
        <v>20</v>
      </c>
      <c r="E15" s="216">
        <v>20</v>
      </c>
      <c r="F15" s="216">
        <v>20</v>
      </c>
      <c r="G15" s="216">
        <v>20</v>
      </c>
      <c r="H15" s="216">
        <v>50</v>
      </c>
      <c r="I15" s="216">
        <v>40</v>
      </c>
      <c r="J15" s="216">
        <v>30</v>
      </c>
      <c r="K15" s="211">
        <f t="shared" si="0"/>
        <v>180</v>
      </c>
      <c r="L15" s="407">
        <v>36.9</v>
      </c>
      <c r="M15" s="237">
        <f t="shared" si="1"/>
        <v>6642</v>
      </c>
    </row>
    <row r="16" spans="1:13" ht="75" x14ac:dyDescent="0.25">
      <c r="A16" s="216">
        <v>10</v>
      </c>
      <c r="B16" s="80">
        <v>6002010</v>
      </c>
      <c r="C16" s="81" t="s">
        <v>2836</v>
      </c>
      <c r="D16" s="54" t="s">
        <v>20</v>
      </c>
      <c r="E16" s="216">
        <v>10</v>
      </c>
      <c r="F16" s="216">
        <v>30</v>
      </c>
      <c r="G16" s="216">
        <v>10</v>
      </c>
      <c r="H16" s="216">
        <v>50</v>
      </c>
      <c r="I16" s="216">
        <v>30</v>
      </c>
      <c r="J16" s="216">
        <v>100</v>
      </c>
      <c r="K16" s="211">
        <f t="shared" si="0"/>
        <v>230</v>
      </c>
      <c r="L16" s="237">
        <v>57.99</v>
      </c>
      <c r="M16" s="237">
        <f t="shared" si="1"/>
        <v>13337.7</v>
      </c>
    </row>
    <row r="17" spans="1:13" ht="75" x14ac:dyDescent="0.25">
      <c r="A17" s="216">
        <v>11</v>
      </c>
      <c r="B17" s="80">
        <v>6001423</v>
      </c>
      <c r="C17" s="81" t="s">
        <v>2837</v>
      </c>
      <c r="D17" s="54" t="s">
        <v>20</v>
      </c>
      <c r="E17" s="216">
        <v>10</v>
      </c>
      <c r="F17" s="216">
        <v>20</v>
      </c>
      <c r="G17" s="216">
        <v>10</v>
      </c>
      <c r="H17" s="216">
        <v>50</v>
      </c>
      <c r="I17" s="216">
        <v>30</v>
      </c>
      <c r="J17" s="216">
        <v>150</v>
      </c>
      <c r="K17" s="211">
        <f t="shared" si="0"/>
        <v>270</v>
      </c>
      <c r="L17" s="237">
        <v>59.9</v>
      </c>
      <c r="M17" s="237">
        <f t="shared" si="1"/>
        <v>16173</v>
      </c>
    </row>
    <row r="18" spans="1:13" ht="105" x14ac:dyDescent="0.25">
      <c r="A18" s="216">
        <v>12</v>
      </c>
      <c r="B18" s="80">
        <v>6002075</v>
      </c>
      <c r="C18" s="81" t="s">
        <v>2838</v>
      </c>
      <c r="D18" s="54" t="s">
        <v>20</v>
      </c>
      <c r="E18" s="216"/>
      <c r="F18" s="216">
        <v>10</v>
      </c>
      <c r="G18" s="216"/>
      <c r="H18" s="216">
        <v>50</v>
      </c>
      <c r="I18" s="216">
        <v>30</v>
      </c>
      <c r="J18" s="216">
        <v>100</v>
      </c>
      <c r="K18" s="211">
        <f t="shared" si="0"/>
        <v>190</v>
      </c>
      <c r="L18" s="237">
        <v>59.99</v>
      </c>
      <c r="M18" s="237">
        <f t="shared" si="1"/>
        <v>11398.1</v>
      </c>
    </row>
    <row r="19" spans="1:13" ht="30" x14ac:dyDescent="0.25">
      <c r="A19" s="216">
        <v>13</v>
      </c>
      <c r="B19" s="80">
        <v>6002076</v>
      </c>
      <c r="C19" s="81" t="s">
        <v>2839</v>
      </c>
      <c r="D19" s="54" t="s">
        <v>20</v>
      </c>
      <c r="E19" s="216"/>
      <c r="F19" s="216"/>
      <c r="G19" s="216"/>
      <c r="H19" s="216">
        <v>50</v>
      </c>
      <c r="I19" s="216">
        <v>30</v>
      </c>
      <c r="J19" s="216">
        <v>100</v>
      </c>
      <c r="K19" s="211">
        <f t="shared" si="0"/>
        <v>180</v>
      </c>
      <c r="L19" s="237">
        <v>38</v>
      </c>
      <c r="M19" s="237">
        <f t="shared" si="1"/>
        <v>6840</v>
      </c>
    </row>
    <row r="20" spans="1:13" ht="60" x14ac:dyDescent="0.25">
      <c r="A20" s="216">
        <v>14</v>
      </c>
      <c r="B20" s="80">
        <v>6001117</v>
      </c>
      <c r="C20" s="81" t="s">
        <v>2840</v>
      </c>
      <c r="D20" s="54" t="s">
        <v>20</v>
      </c>
      <c r="E20" s="216"/>
      <c r="F20" s="216"/>
      <c r="G20" s="216"/>
      <c r="H20" s="216">
        <v>50</v>
      </c>
      <c r="I20" s="216">
        <v>20</v>
      </c>
      <c r="J20" s="216">
        <v>50</v>
      </c>
      <c r="K20" s="211">
        <f t="shared" si="0"/>
        <v>120</v>
      </c>
      <c r="L20" s="237">
        <v>59.99</v>
      </c>
      <c r="M20" s="237">
        <f t="shared" si="1"/>
        <v>7198.8</v>
      </c>
    </row>
    <row r="21" spans="1:13" ht="75" x14ac:dyDescent="0.25">
      <c r="A21" s="216">
        <v>15</v>
      </c>
      <c r="B21" s="80">
        <v>6001442</v>
      </c>
      <c r="C21" s="81" t="s">
        <v>2841</v>
      </c>
      <c r="D21" s="54" t="s">
        <v>20</v>
      </c>
      <c r="E21" s="216"/>
      <c r="F21" s="216"/>
      <c r="G21" s="216"/>
      <c r="H21" s="216">
        <v>50</v>
      </c>
      <c r="I21" s="216">
        <v>20</v>
      </c>
      <c r="J21" s="216">
        <v>50</v>
      </c>
      <c r="K21" s="211">
        <f t="shared" si="0"/>
        <v>120</v>
      </c>
      <c r="L21" s="237">
        <v>59.99</v>
      </c>
      <c r="M21" s="237">
        <f t="shared" si="1"/>
        <v>7198.8</v>
      </c>
    </row>
    <row r="22" spans="1:13" ht="45" x14ac:dyDescent="0.25">
      <c r="A22" s="216">
        <v>16</v>
      </c>
      <c r="B22" s="80">
        <v>6001422</v>
      </c>
      <c r="C22" s="81" t="s">
        <v>2842</v>
      </c>
      <c r="D22" s="54" t="s">
        <v>20</v>
      </c>
      <c r="E22" s="216">
        <v>30</v>
      </c>
      <c r="F22" s="216">
        <v>30</v>
      </c>
      <c r="G22" s="216">
        <v>30</v>
      </c>
      <c r="H22" s="216">
        <v>50</v>
      </c>
      <c r="I22" s="216">
        <v>10</v>
      </c>
      <c r="J22" s="216">
        <v>50</v>
      </c>
      <c r="K22" s="211">
        <f t="shared" si="0"/>
        <v>200</v>
      </c>
      <c r="L22" s="237">
        <v>57.99</v>
      </c>
      <c r="M22" s="237">
        <f t="shared" si="1"/>
        <v>11598</v>
      </c>
    </row>
    <row r="23" spans="1:13" ht="30" x14ac:dyDescent="0.25">
      <c r="A23" s="216">
        <v>17</v>
      </c>
      <c r="B23" s="80">
        <v>6002016</v>
      </c>
      <c r="C23" s="81" t="s">
        <v>2843</v>
      </c>
      <c r="D23" s="54" t="s">
        <v>20</v>
      </c>
      <c r="E23" s="216">
        <v>20</v>
      </c>
      <c r="F23" s="216">
        <v>30</v>
      </c>
      <c r="G23" s="216">
        <v>20</v>
      </c>
      <c r="H23" s="216">
        <v>40</v>
      </c>
      <c r="I23" s="216">
        <v>30</v>
      </c>
      <c r="J23" s="216">
        <v>50</v>
      </c>
      <c r="K23" s="211">
        <f t="shared" si="0"/>
        <v>190</v>
      </c>
      <c r="L23" s="237">
        <v>20.6</v>
      </c>
      <c r="M23" s="237">
        <f t="shared" si="1"/>
        <v>3914.0000000000005</v>
      </c>
    </row>
    <row r="24" spans="1:13" ht="120" x14ac:dyDescent="0.25">
      <c r="A24" s="216">
        <v>18</v>
      </c>
      <c r="B24" s="406">
        <v>6001012</v>
      </c>
      <c r="C24" s="81" t="s">
        <v>2844</v>
      </c>
      <c r="D24" s="54" t="s">
        <v>20</v>
      </c>
      <c r="E24" s="216">
        <v>1</v>
      </c>
      <c r="F24" s="216">
        <v>1</v>
      </c>
      <c r="G24" s="216"/>
      <c r="H24" s="216">
        <v>20</v>
      </c>
      <c r="I24" s="216">
        <v>30</v>
      </c>
      <c r="J24" s="216">
        <v>50</v>
      </c>
      <c r="K24" s="211">
        <f t="shared" si="0"/>
        <v>102</v>
      </c>
      <c r="L24" s="237">
        <v>140.9</v>
      </c>
      <c r="M24" s="237">
        <f t="shared" si="1"/>
        <v>14371.800000000001</v>
      </c>
    </row>
    <row r="25" spans="1:13" ht="45" x14ac:dyDescent="0.25">
      <c r="A25" s="216">
        <v>19</v>
      </c>
      <c r="B25" s="80">
        <v>6002046</v>
      </c>
      <c r="C25" s="405" t="s">
        <v>2845</v>
      </c>
      <c r="D25" s="54" t="s">
        <v>20</v>
      </c>
      <c r="E25" s="216">
        <v>2</v>
      </c>
      <c r="F25" s="216">
        <v>2</v>
      </c>
      <c r="G25" s="216">
        <v>2</v>
      </c>
      <c r="H25" s="216">
        <v>20</v>
      </c>
      <c r="I25" s="216">
        <v>15</v>
      </c>
      <c r="J25" s="216">
        <v>50</v>
      </c>
      <c r="K25" s="211">
        <f t="shared" si="0"/>
        <v>91</v>
      </c>
      <c r="L25" s="237">
        <v>148.30000000000001</v>
      </c>
      <c r="M25" s="237">
        <f t="shared" si="1"/>
        <v>13495.300000000001</v>
      </c>
    </row>
    <row r="26" spans="1:13" ht="45" x14ac:dyDescent="0.25">
      <c r="A26" s="216">
        <v>20</v>
      </c>
      <c r="B26" s="80">
        <v>6002049</v>
      </c>
      <c r="C26" s="405" t="s">
        <v>2846</v>
      </c>
      <c r="D26" s="54" t="s">
        <v>52</v>
      </c>
      <c r="E26" s="216">
        <v>6</v>
      </c>
      <c r="F26" s="216">
        <v>6</v>
      </c>
      <c r="G26" s="216">
        <v>6</v>
      </c>
      <c r="H26" s="216">
        <v>10</v>
      </c>
      <c r="I26" s="216">
        <v>15</v>
      </c>
      <c r="J26" s="216">
        <v>30</v>
      </c>
      <c r="K26" s="211">
        <f t="shared" si="0"/>
        <v>73</v>
      </c>
      <c r="L26" s="237">
        <v>149.9</v>
      </c>
      <c r="M26" s="237">
        <f t="shared" si="1"/>
        <v>10942.7</v>
      </c>
    </row>
    <row r="27" spans="1:13" ht="45" x14ac:dyDescent="0.25">
      <c r="A27" s="216">
        <v>21</v>
      </c>
      <c r="B27" s="80">
        <v>6002047</v>
      </c>
      <c r="C27" s="405" t="s">
        <v>2847</v>
      </c>
      <c r="D27" s="54" t="s">
        <v>52</v>
      </c>
      <c r="E27" s="216">
        <v>2</v>
      </c>
      <c r="F27" s="216">
        <v>2</v>
      </c>
      <c r="G27" s="216">
        <v>2</v>
      </c>
      <c r="H27" s="216">
        <v>10</v>
      </c>
      <c r="I27" s="216">
        <v>15</v>
      </c>
      <c r="J27" s="216">
        <v>30</v>
      </c>
      <c r="K27" s="211">
        <f t="shared" si="0"/>
        <v>61</v>
      </c>
      <c r="L27" s="237">
        <v>149.9</v>
      </c>
      <c r="M27" s="237">
        <f t="shared" si="1"/>
        <v>9143.9</v>
      </c>
    </row>
    <row r="28" spans="1:13" ht="45" x14ac:dyDescent="0.25">
      <c r="A28" s="216">
        <v>22</v>
      </c>
      <c r="B28" s="80">
        <v>6002050</v>
      </c>
      <c r="C28" s="405" t="s">
        <v>2848</v>
      </c>
      <c r="D28" s="54" t="s">
        <v>52</v>
      </c>
      <c r="E28" s="216"/>
      <c r="F28" s="216"/>
      <c r="G28" s="216"/>
      <c r="H28" s="216">
        <v>10</v>
      </c>
      <c r="I28" s="216">
        <v>15</v>
      </c>
      <c r="J28" s="216">
        <v>30</v>
      </c>
      <c r="K28" s="211">
        <f t="shared" si="0"/>
        <v>55</v>
      </c>
      <c r="L28" s="237">
        <v>179</v>
      </c>
      <c r="M28" s="237">
        <f t="shared" si="1"/>
        <v>9845</v>
      </c>
    </row>
    <row r="29" spans="1:13" ht="45" x14ac:dyDescent="0.25">
      <c r="A29" s="216">
        <v>23</v>
      </c>
      <c r="B29" s="80">
        <v>6002051</v>
      </c>
      <c r="C29" s="405" t="s">
        <v>2849</v>
      </c>
      <c r="D29" s="54" t="s">
        <v>52</v>
      </c>
      <c r="E29" s="216">
        <v>2</v>
      </c>
      <c r="F29" s="216">
        <v>2</v>
      </c>
      <c r="G29" s="216">
        <v>2</v>
      </c>
      <c r="H29" s="216">
        <v>20</v>
      </c>
      <c r="I29" s="216">
        <v>15</v>
      </c>
      <c r="J29" s="216">
        <v>30</v>
      </c>
      <c r="K29" s="211">
        <f t="shared" si="0"/>
        <v>71</v>
      </c>
      <c r="L29" s="237">
        <v>179</v>
      </c>
      <c r="M29" s="237">
        <f t="shared" si="1"/>
        <v>12709</v>
      </c>
    </row>
    <row r="30" spans="1:13" ht="45" x14ac:dyDescent="0.25">
      <c r="A30" s="216">
        <v>24</v>
      </c>
      <c r="B30" s="80">
        <v>6002055</v>
      </c>
      <c r="C30" s="405" t="s">
        <v>2850</v>
      </c>
      <c r="D30" s="54" t="s">
        <v>52</v>
      </c>
      <c r="E30" s="216"/>
      <c r="F30" s="216"/>
      <c r="G30" s="216"/>
      <c r="H30" s="216">
        <v>20</v>
      </c>
      <c r="I30" s="216">
        <v>30</v>
      </c>
      <c r="J30" s="216">
        <v>50</v>
      </c>
      <c r="K30" s="211">
        <f t="shared" si="0"/>
        <v>100</v>
      </c>
      <c r="L30" s="237">
        <v>14.9</v>
      </c>
      <c r="M30" s="237">
        <f t="shared" si="1"/>
        <v>1490</v>
      </c>
    </row>
    <row r="31" spans="1:13" ht="15.75" x14ac:dyDescent="0.25">
      <c r="A31" s="936" t="s">
        <v>2885</v>
      </c>
      <c r="B31" s="937"/>
      <c r="C31" s="937"/>
      <c r="D31" s="938"/>
      <c r="E31" s="647"/>
      <c r="F31" s="525"/>
      <c r="G31" s="525"/>
      <c r="H31" s="525"/>
      <c r="I31" s="525"/>
      <c r="J31" s="525"/>
      <c r="K31" s="525"/>
      <c r="L31" s="550"/>
      <c r="M31" s="550">
        <f>SUM(M7:M30)</f>
        <v>229925.69999999998</v>
      </c>
    </row>
  </sheetData>
  <sortState ref="C7:D31">
    <sortCondition ref="C7"/>
  </sortState>
  <mergeCells count="5">
    <mergeCell ref="A31:D31"/>
    <mergeCell ref="A5:M5"/>
    <mergeCell ref="A2:G2"/>
    <mergeCell ref="A3:G3"/>
    <mergeCell ref="A4:G4"/>
  </mergeCells>
  <pageMargins left="0.11811023622047245" right="0.11811023622047245" top="0.78740157480314965" bottom="0.78740157480314965" header="0.31496062992125984" footer="0.31496062992125984"/>
  <pageSetup paperSize="9" scale="8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6"/>
  <sheetViews>
    <sheetView workbookViewId="0">
      <selection activeCell="A5" sqref="A5:N5"/>
    </sheetView>
  </sheetViews>
  <sheetFormatPr defaultRowHeight="15" x14ac:dyDescent="0.25"/>
  <cols>
    <col min="1" max="1" width="4.5703125" bestFit="1" customWidth="1"/>
    <col min="2" max="2" width="10.85546875" style="128" bestFit="1" customWidth="1"/>
    <col min="3" max="3" width="59" style="7" customWidth="1"/>
    <col min="4" max="4" width="4.140625" style="7" bestFit="1" customWidth="1"/>
    <col min="5" max="5" width="7.7109375" bestFit="1" customWidth="1"/>
    <col min="6" max="6" width="5.140625" bestFit="1" customWidth="1"/>
    <col min="7" max="7" width="7.85546875" bestFit="1" customWidth="1"/>
    <col min="8" max="8" width="6.140625" bestFit="1" customWidth="1"/>
    <col min="9" max="9" width="4.7109375" bestFit="1" customWidth="1"/>
    <col min="10" max="10" width="9.28515625" bestFit="1" customWidth="1"/>
    <col min="11" max="11" width="5" bestFit="1" customWidth="1"/>
    <col min="12" max="12" width="5.85546875" bestFit="1" customWidth="1"/>
    <col min="13" max="13" width="8.7109375" style="24" bestFit="1" customWidth="1"/>
    <col min="14" max="14" width="12.140625" style="24" bestFit="1" customWidth="1"/>
  </cols>
  <sheetData>
    <row r="1" spans="1:14" x14ac:dyDescent="0.25">
      <c r="A1" s="12"/>
      <c r="B1" s="169"/>
    </row>
    <row r="2" spans="1:14" ht="18.75" x14ac:dyDescent="0.25">
      <c r="A2" s="757" t="s">
        <v>0</v>
      </c>
      <c r="B2" s="757"/>
      <c r="C2" s="757"/>
      <c r="D2" s="757"/>
      <c r="E2" s="757"/>
      <c r="F2" s="757"/>
      <c r="G2" s="757"/>
    </row>
    <row r="3" spans="1:14" ht="18.75" x14ac:dyDescent="0.25">
      <c r="A3" s="757" t="s">
        <v>1</v>
      </c>
      <c r="B3" s="757"/>
      <c r="C3" s="757"/>
      <c r="D3" s="757"/>
      <c r="E3" s="757"/>
      <c r="F3" s="757"/>
      <c r="G3" s="757"/>
    </row>
    <row r="4" spans="1:14" ht="19.5" thickBot="1" x14ac:dyDescent="0.3">
      <c r="A4" s="785" t="s">
        <v>2</v>
      </c>
      <c r="B4" s="785"/>
      <c r="C4" s="785"/>
      <c r="D4" s="785"/>
      <c r="E4" s="785"/>
    </row>
    <row r="5" spans="1:14" ht="32.25" customHeight="1" x14ac:dyDescent="0.25">
      <c r="A5" s="944" t="s">
        <v>746</v>
      </c>
      <c r="B5" s="945"/>
      <c r="C5" s="945"/>
      <c r="D5" s="945"/>
      <c r="E5" s="945"/>
      <c r="F5" s="945"/>
      <c r="G5" s="945"/>
      <c r="H5" s="945"/>
      <c r="I5" s="945"/>
      <c r="J5" s="945"/>
      <c r="K5" s="945"/>
      <c r="L5" s="945"/>
      <c r="M5" s="945"/>
      <c r="N5" s="945"/>
    </row>
    <row r="6" spans="1:14" x14ac:dyDescent="0.25">
      <c r="A6" s="270" t="s">
        <v>13</v>
      </c>
      <c r="B6" s="270" t="s">
        <v>14</v>
      </c>
      <c r="C6" s="270" t="s">
        <v>15</v>
      </c>
      <c r="D6" s="270" t="s">
        <v>7</v>
      </c>
      <c r="E6" s="270" t="s">
        <v>2753</v>
      </c>
      <c r="F6" s="270" t="s">
        <v>3093</v>
      </c>
      <c r="G6" s="270" t="s">
        <v>2766</v>
      </c>
      <c r="H6" s="270" t="s">
        <v>2769</v>
      </c>
      <c r="I6" s="270" t="s">
        <v>2772</v>
      </c>
      <c r="J6" s="270" t="s">
        <v>2775</v>
      </c>
      <c r="K6" s="409" t="s">
        <v>2776</v>
      </c>
      <c r="L6" s="130" t="s">
        <v>1462</v>
      </c>
      <c r="M6" s="340" t="s">
        <v>868</v>
      </c>
      <c r="N6" s="340" t="s">
        <v>869</v>
      </c>
    </row>
    <row r="7" spans="1:14" x14ac:dyDescent="0.25">
      <c r="A7" s="270">
        <v>1</v>
      </c>
      <c r="B7" s="408">
        <v>17001137</v>
      </c>
      <c r="C7" s="79" t="s">
        <v>157</v>
      </c>
      <c r="D7" s="58" t="s">
        <v>20</v>
      </c>
      <c r="E7" s="78">
        <v>20</v>
      </c>
      <c r="F7" s="78">
        <v>20</v>
      </c>
      <c r="G7" s="78">
        <v>10</v>
      </c>
      <c r="H7" s="78">
        <v>50</v>
      </c>
      <c r="I7" s="78">
        <v>10</v>
      </c>
      <c r="J7" s="78">
        <v>50</v>
      </c>
      <c r="K7" s="78">
        <v>5</v>
      </c>
      <c r="L7" s="197">
        <f>E7+F7+G7+H7+I7+J7+K7</f>
        <v>165</v>
      </c>
      <c r="M7" s="274">
        <v>1.99</v>
      </c>
      <c r="N7" s="274">
        <f>M7*L7</f>
        <v>328.35</v>
      </c>
    </row>
    <row r="8" spans="1:14" x14ac:dyDescent="0.25">
      <c r="A8" s="270">
        <v>2</v>
      </c>
      <c r="B8" s="408">
        <v>352001009</v>
      </c>
      <c r="C8" s="79" t="s">
        <v>1829</v>
      </c>
      <c r="D8" s="58" t="s">
        <v>20</v>
      </c>
      <c r="E8" s="78">
        <v>30</v>
      </c>
      <c r="F8" s="78">
        <v>20</v>
      </c>
      <c r="G8" s="78"/>
      <c r="H8" s="78">
        <v>100</v>
      </c>
      <c r="I8" s="78">
        <v>20</v>
      </c>
      <c r="J8" s="78">
        <v>200</v>
      </c>
      <c r="K8" s="78">
        <v>5</v>
      </c>
      <c r="L8" s="197">
        <f t="shared" ref="L8:L70" si="0">E8+F8+G8+H8+I8+J8+K8</f>
        <v>375</v>
      </c>
      <c r="M8" s="274">
        <v>3.45</v>
      </c>
      <c r="N8" s="274">
        <f t="shared" ref="N8:N70" si="1">M8*L8</f>
        <v>1293.75</v>
      </c>
    </row>
    <row r="9" spans="1:14" x14ac:dyDescent="0.25">
      <c r="A9" s="270">
        <v>3</v>
      </c>
      <c r="B9" s="408">
        <v>102001277</v>
      </c>
      <c r="C9" s="79" t="s">
        <v>1866</v>
      </c>
      <c r="D9" s="58" t="s">
        <v>20</v>
      </c>
      <c r="E9" s="78"/>
      <c r="F9" s="78"/>
      <c r="G9" s="78"/>
      <c r="H9" s="78">
        <v>100</v>
      </c>
      <c r="I9" s="78"/>
      <c r="J9" s="78">
        <v>200</v>
      </c>
      <c r="K9" s="78"/>
      <c r="L9" s="197">
        <f t="shared" si="0"/>
        <v>300</v>
      </c>
      <c r="M9" s="274">
        <v>70</v>
      </c>
      <c r="N9" s="274">
        <f t="shared" si="1"/>
        <v>21000</v>
      </c>
    </row>
    <row r="10" spans="1:14" ht="48" x14ac:dyDescent="0.25">
      <c r="A10" s="270">
        <v>4</v>
      </c>
      <c r="B10" s="408">
        <v>51003198</v>
      </c>
      <c r="C10" s="79" t="s">
        <v>2633</v>
      </c>
      <c r="D10" s="58" t="s">
        <v>20</v>
      </c>
      <c r="E10" s="78">
        <v>100</v>
      </c>
      <c r="F10" s="78">
        <v>20</v>
      </c>
      <c r="G10" s="78">
        <v>10</v>
      </c>
      <c r="H10" s="78">
        <v>100</v>
      </c>
      <c r="I10" s="78">
        <v>4</v>
      </c>
      <c r="J10" s="78">
        <v>200</v>
      </c>
      <c r="K10" s="78">
        <v>10</v>
      </c>
      <c r="L10" s="197">
        <f t="shared" si="0"/>
        <v>444</v>
      </c>
      <c r="M10" s="274">
        <v>17.36</v>
      </c>
      <c r="N10" s="274">
        <f t="shared" si="1"/>
        <v>7707.84</v>
      </c>
    </row>
    <row r="11" spans="1:14" x14ac:dyDescent="0.25">
      <c r="A11" s="270">
        <v>5</v>
      </c>
      <c r="B11" s="408">
        <v>51001556</v>
      </c>
      <c r="C11" s="79" t="s">
        <v>1830</v>
      </c>
      <c r="D11" s="58" t="s">
        <v>20</v>
      </c>
      <c r="E11" s="78">
        <v>20</v>
      </c>
      <c r="F11" s="78">
        <v>10</v>
      </c>
      <c r="G11" s="78"/>
      <c r="H11" s="78">
        <v>50</v>
      </c>
      <c r="I11" s="78">
        <v>6</v>
      </c>
      <c r="J11" s="78">
        <v>100</v>
      </c>
      <c r="K11" s="78">
        <v>5</v>
      </c>
      <c r="L11" s="197">
        <f t="shared" si="0"/>
        <v>191</v>
      </c>
      <c r="M11" s="274">
        <v>12.99</v>
      </c>
      <c r="N11" s="274">
        <f t="shared" si="1"/>
        <v>2481.09</v>
      </c>
    </row>
    <row r="12" spans="1:14" x14ac:dyDescent="0.25">
      <c r="A12" s="270">
        <v>6</v>
      </c>
      <c r="B12" s="408">
        <v>17001405</v>
      </c>
      <c r="C12" s="79" t="s">
        <v>1831</v>
      </c>
      <c r="D12" s="58" t="s">
        <v>20</v>
      </c>
      <c r="E12" s="78">
        <v>20</v>
      </c>
      <c r="F12" s="78">
        <v>10</v>
      </c>
      <c r="G12" s="78"/>
      <c r="H12" s="78">
        <v>50</v>
      </c>
      <c r="I12" s="78">
        <v>4</v>
      </c>
      <c r="J12" s="78">
        <v>100</v>
      </c>
      <c r="K12" s="78">
        <v>5</v>
      </c>
      <c r="L12" s="197">
        <f t="shared" si="0"/>
        <v>189</v>
      </c>
      <c r="M12" s="274">
        <v>270</v>
      </c>
      <c r="N12" s="274">
        <f t="shared" si="1"/>
        <v>51030</v>
      </c>
    </row>
    <row r="13" spans="1:14" x14ac:dyDescent="0.25">
      <c r="A13" s="270">
        <v>7</v>
      </c>
      <c r="B13" s="408">
        <v>102001014</v>
      </c>
      <c r="C13" s="79" t="s">
        <v>1832</v>
      </c>
      <c r="D13" s="58" t="s">
        <v>20</v>
      </c>
      <c r="E13" s="78">
        <v>50</v>
      </c>
      <c r="F13" s="78">
        <v>10</v>
      </c>
      <c r="G13" s="78"/>
      <c r="H13" s="78">
        <v>100</v>
      </c>
      <c r="I13" s="78">
        <v>20</v>
      </c>
      <c r="J13" s="78">
        <v>100</v>
      </c>
      <c r="K13" s="78">
        <v>10</v>
      </c>
      <c r="L13" s="197">
        <f t="shared" si="0"/>
        <v>290</v>
      </c>
      <c r="M13" s="274">
        <v>13.99</v>
      </c>
      <c r="N13" s="274">
        <f t="shared" si="1"/>
        <v>4057.1</v>
      </c>
    </row>
    <row r="14" spans="1:14" x14ac:dyDescent="0.25">
      <c r="A14" s="270">
        <v>8</v>
      </c>
      <c r="B14" s="408">
        <v>17001006</v>
      </c>
      <c r="C14" s="79" t="s">
        <v>1833</v>
      </c>
      <c r="D14" s="58" t="s">
        <v>20</v>
      </c>
      <c r="E14" s="78">
        <v>50</v>
      </c>
      <c r="F14" s="78">
        <v>10</v>
      </c>
      <c r="G14" s="78"/>
      <c r="H14" s="78">
        <v>100</v>
      </c>
      <c r="I14" s="78">
        <v>20</v>
      </c>
      <c r="J14" s="78">
        <v>100</v>
      </c>
      <c r="K14" s="78">
        <v>10</v>
      </c>
      <c r="L14" s="197">
        <f t="shared" si="0"/>
        <v>290</v>
      </c>
      <c r="M14" s="274">
        <v>22.5</v>
      </c>
      <c r="N14" s="274">
        <f t="shared" si="1"/>
        <v>6525</v>
      </c>
    </row>
    <row r="15" spans="1:14" x14ac:dyDescent="0.25">
      <c r="A15" s="270">
        <v>9</v>
      </c>
      <c r="B15" s="408">
        <v>17001005</v>
      </c>
      <c r="C15" s="79" t="s">
        <v>1834</v>
      </c>
      <c r="D15" s="58" t="s">
        <v>20</v>
      </c>
      <c r="E15" s="78">
        <v>50</v>
      </c>
      <c r="F15" s="78">
        <v>10</v>
      </c>
      <c r="G15" s="78">
        <v>20</v>
      </c>
      <c r="H15" s="78">
        <v>100</v>
      </c>
      <c r="I15" s="78">
        <v>20</v>
      </c>
      <c r="J15" s="78">
        <v>50</v>
      </c>
      <c r="K15" s="78">
        <v>10</v>
      </c>
      <c r="L15" s="197">
        <f t="shared" si="0"/>
        <v>260</v>
      </c>
      <c r="M15" s="274">
        <v>22.9</v>
      </c>
      <c r="N15" s="274">
        <f t="shared" si="1"/>
        <v>5954</v>
      </c>
    </row>
    <row r="16" spans="1:14" x14ac:dyDescent="0.25">
      <c r="A16" s="270">
        <v>10</v>
      </c>
      <c r="B16" s="408">
        <v>17001009</v>
      </c>
      <c r="C16" s="79" t="s">
        <v>158</v>
      </c>
      <c r="D16" s="58" t="s">
        <v>20</v>
      </c>
      <c r="E16" s="78">
        <v>10</v>
      </c>
      <c r="F16" s="78">
        <v>10</v>
      </c>
      <c r="G16" s="78">
        <v>20</v>
      </c>
      <c r="H16" s="78">
        <v>100</v>
      </c>
      <c r="I16" s="78">
        <v>20</v>
      </c>
      <c r="J16" s="78">
        <v>80</v>
      </c>
      <c r="K16" s="78">
        <v>10</v>
      </c>
      <c r="L16" s="197">
        <f t="shared" si="0"/>
        <v>250</v>
      </c>
      <c r="M16" s="274">
        <v>39.9</v>
      </c>
      <c r="N16" s="274">
        <f t="shared" si="1"/>
        <v>9975</v>
      </c>
    </row>
    <row r="17" spans="1:14" x14ac:dyDescent="0.25">
      <c r="A17" s="270">
        <v>11</v>
      </c>
      <c r="B17" s="408">
        <v>17004054</v>
      </c>
      <c r="C17" s="79" t="s">
        <v>1835</v>
      </c>
      <c r="D17" s="58" t="s">
        <v>20</v>
      </c>
      <c r="E17" s="78">
        <v>50</v>
      </c>
      <c r="F17" s="78">
        <v>20</v>
      </c>
      <c r="G17" s="78">
        <v>20</v>
      </c>
      <c r="H17" s="78">
        <v>200</v>
      </c>
      <c r="I17" s="78">
        <v>4</v>
      </c>
      <c r="J17" s="78">
        <v>40</v>
      </c>
      <c r="K17" s="78">
        <v>10</v>
      </c>
      <c r="L17" s="197">
        <f t="shared" si="0"/>
        <v>344</v>
      </c>
      <c r="M17" s="274">
        <v>2.99</v>
      </c>
      <c r="N17" s="274">
        <f t="shared" si="1"/>
        <v>1028.5600000000002</v>
      </c>
    </row>
    <row r="18" spans="1:14" x14ac:dyDescent="0.25">
      <c r="A18" s="270">
        <v>12</v>
      </c>
      <c r="B18" s="408">
        <v>17004055</v>
      </c>
      <c r="C18" s="79" t="s">
        <v>1836</v>
      </c>
      <c r="D18" s="58" t="s">
        <v>20</v>
      </c>
      <c r="E18" s="78">
        <v>30</v>
      </c>
      <c r="F18" s="78">
        <v>20</v>
      </c>
      <c r="G18" s="78"/>
      <c r="H18" s="78">
        <v>200</v>
      </c>
      <c r="I18" s="78">
        <v>4</v>
      </c>
      <c r="J18" s="78">
        <v>40</v>
      </c>
      <c r="K18" s="78">
        <v>10</v>
      </c>
      <c r="L18" s="197">
        <f t="shared" si="0"/>
        <v>304</v>
      </c>
      <c r="M18" s="274">
        <v>3.3</v>
      </c>
      <c r="N18" s="274">
        <f t="shared" si="1"/>
        <v>1003.1999999999999</v>
      </c>
    </row>
    <row r="19" spans="1:14" x14ac:dyDescent="0.25">
      <c r="A19" s="270">
        <v>13</v>
      </c>
      <c r="B19" s="408">
        <v>17004053</v>
      </c>
      <c r="C19" s="79" t="s">
        <v>1837</v>
      </c>
      <c r="D19" s="58" t="s">
        <v>20</v>
      </c>
      <c r="E19" s="78">
        <v>50</v>
      </c>
      <c r="F19" s="78">
        <v>10</v>
      </c>
      <c r="G19" s="78">
        <v>20</v>
      </c>
      <c r="H19" s="78">
        <v>200</v>
      </c>
      <c r="I19" s="78">
        <v>4</v>
      </c>
      <c r="J19" s="78">
        <v>40</v>
      </c>
      <c r="K19" s="78">
        <v>10</v>
      </c>
      <c r="L19" s="197">
        <f t="shared" si="0"/>
        <v>334</v>
      </c>
      <c r="M19" s="274">
        <v>2.99</v>
      </c>
      <c r="N19" s="274">
        <f t="shared" si="1"/>
        <v>998.66000000000008</v>
      </c>
    </row>
    <row r="20" spans="1:14" x14ac:dyDescent="0.25">
      <c r="A20" s="270">
        <v>14</v>
      </c>
      <c r="B20" s="408">
        <v>17004037</v>
      </c>
      <c r="C20" s="79" t="s">
        <v>1838</v>
      </c>
      <c r="D20" s="58" t="s">
        <v>20</v>
      </c>
      <c r="E20" s="78">
        <v>5</v>
      </c>
      <c r="F20" s="78">
        <v>2</v>
      </c>
      <c r="G20" s="78">
        <v>50</v>
      </c>
      <c r="H20" s="78">
        <v>60</v>
      </c>
      <c r="I20" s="78">
        <v>1</v>
      </c>
      <c r="J20" s="78">
        <v>50</v>
      </c>
      <c r="K20" s="78">
        <v>5</v>
      </c>
      <c r="L20" s="197">
        <f t="shared" si="0"/>
        <v>173</v>
      </c>
      <c r="M20" s="274">
        <v>195</v>
      </c>
      <c r="N20" s="274">
        <f t="shared" si="1"/>
        <v>33735</v>
      </c>
    </row>
    <row r="21" spans="1:14" x14ac:dyDescent="0.25">
      <c r="A21" s="270">
        <v>15</v>
      </c>
      <c r="B21" s="408">
        <v>17004038</v>
      </c>
      <c r="C21" s="271" t="s">
        <v>1839</v>
      </c>
      <c r="D21" s="58" t="s">
        <v>20</v>
      </c>
      <c r="E21" s="78">
        <v>5</v>
      </c>
      <c r="F21" s="78">
        <v>2</v>
      </c>
      <c r="G21" s="78"/>
      <c r="H21" s="78">
        <v>60</v>
      </c>
      <c r="I21" s="78">
        <v>2</v>
      </c>
      <c r="J21" s="78">
        <v>40</v>
      </c>
      <c r="K21" s="78">
        <v>3</v>
      </c>
      <c r="L21" s="197">
        <f t="shared" si="0"/>
        <v>112</v>
      </c>
      <c r="M21" s="274">
        <v>879</v>
      </c>
      <c r="N21" s="274">
        <f t="shared" si="1"/>
        <v>98448</v>
      </c>
    </row>
    <row r="22" spans="1:14" x14ac:dyDescent="0.25">
      <c r="A22" s="270">
        <v>16</v>
      </c>
      <c r="B22" s="408">
        <v>17004039</v>
      </c>
      <c r="C22" s="79" t="s">
        <v>1840</v>
      </c>
      <c r="D22" s="58" t="s">
        <v>20</v>
      </c>
      <c r="E22" s="78">
        <v>5</v>
      </c>
      <c r="F22" s="78">
        <v>2</v>
      </c>
      <c r="G22" s="78">
        <v>20</v>
      </c>
      <c r="H22" s="78">
        <v>60</v>
      </c>
      <c r="I22" s="78">
        <v>2</v>
      </c>
      <c r="J22" s="78">
        <v>40</v>
      </c>
      <c r="K22" s="78">
        <v>3</v>
      </c>
      <c r="L22" s="197">
        <f t="shared" si="0"/>
        <v>132</v>
      </c>
      <c r="M22" s="274">
        <v>195</v>
      </c>
      <c r="N22" s="274">
        <f t="shared" si="1"/>
        <v>25740</v>
      </c>
    </row>
    <row r="23" spans="1:14" ht="36" x14ac:dyDescent="0.25">
      <c r="A23" s="270">
        <v>17</v>
      </c>
      <c r="B23" s="408">
        <v>102001023</v>
      </c>
      <c r="C23" s="79" t="s">
        <v>1841</v>
      </c>
      <c r="D23" s="58" t="s">
        <v>20</v>
      </c>
      <c r="E23" s="78">
        <v>30</v>
      </c>
      <c r="F23" s="78">
        <v>20</v>
      </c>
      <c r="G23" s="78"/>
      <c r="H23" s="78">
        <v>100</v>
      </c>
      <c r="I23" s="78">
        <v>4</v>
      </c>
      <c r="J23" s="78">
        <v>150</v>
      </c>
      <c r="K23" s="78">
        <v>15</v>
      </c>
      <c r="L23" s="197">
        <f t="shared" si="0"/>
        <v>319</v>
      </c>
      <c r="M23" s="274">
        <v>16.989999999999998</v>
      </c>
      <c r="N23" s="274">
        <f t="shared" si="1"/>
        <v>5419.8099999999995</v>
      </c>
    </row>
    <row r="24" spans="1:14" x14ac:dyDescent="0.25">
      <c r="A24" s="270">
        <v>18</v>
      </c>
      <c r="B24" s="408">
        <v>221001206</v>
      </c>
      <c r="C24" s="79" t="s">
        <v>1842</v>
      </c>
      <c r="D24" s="58" t="s">
        <v>20</v>
      </c>
      <c r="E24" s="78">
        <v>50</v>
      </c>
      <c r="F24" s="78">
        <v>20</v>
      </c>
      <c r="G24" s="78"/>
      <c r="H24" s="78">
        <v>200</v>
      </c>
      <c r="I24" s="78">
        <v>20</v>
      </c>
      <c r="J24" s="78">
        <v>50</v>
      </c>
      <c r="K24" s="78">
        <v>15</v>
      </c>
      <c r="L24" s="197">
        <f t="shared" si="0"/>
        <v>355</v>
      </c>
      <c r="M24" s="274">
        <v>5.15</v>
      </c>
      <c r="N24" s="274">
        <f t="shared" si="1"/>
        <v>1828.2500000000002</v>
      </c>
    </row>
    <row r="25" spans="1:14" ht="24" x14ac:dyDescent="0.25">
      <c r="A25" s="270">
        <v>19</v>
      </c>
      <c r="B25" s="408">
        <v>102001208</v>
      </c>
      <c r="C25" s="79" t="s">
        <v>159</v>
      </c>
      <c r="D25" s="58" t="s">
        <v>20</v>
      </c>
      <c r="E25" s="78">
        <v>50</v>
      </c>
      <c r="F25" s="78">
        <v>20</v>
      </c>
      <c r="G25" s="78"/>
      <c r="H25" s="78">
        <v>100</v>
      </c>
      <c r="I25" s="78">
        <v>30</v>
      </c>
      <c r="J25" s="78">
        <v>100</v>
      </c>
      <c r="K25" s="78">
        <v>15</v>
      </c>
      <c r="L25" s="197">
        <f t="shared" si="0"/>
        <v>315</v>
      </c>
      <c r="M25" s="274">
        <v>1.99</v>
      </c>
      <c r="N25" s="274">
        <f t="shared" si="1"/>
        <v>626.85</v>
      </c>
    </row>
    <row r="26" spans="1:14" x14ac:dyDescent="0.25">
      <c r="A26" s="270">
        <v>20</v>
      </c>
      <c r="B26" s="408">
        <v>102001343</v>
      </c>
      <c r="C26" s="79" t="s">
        <v>1867</v>
      </c>
      <c r="D26" s="58" t="s">
        <v>20</v>
      </c>
      <c r="E26" s="78"/>
      <c r="F26" s="78"/>
      <c r="G26" s="78"/>
      <c r="H26" s="78"/>
      <c r="I26" s="78">
        <v>6</v>
      </c>
      <c r="J26" s="78">
        <v>50</v>
      </c>
      <c r="K26" s="78">
        <v>15</v>
      </c>
      <c r="L26" s="197">
        <f t="shared" si="0"/>
        <v>71</v>
      </c>
      <c r="M26" s="274">
        <v>800</v>
      </c>
      <c r="N26" s="274">
        <f t="shared" si="1"/>
        <v>56800</v>
      </c>
    </row>
    <row r="27" spans="1:14" ht="24" x14ac:dyDescent="0.25">
      <c r="A27" s="270">
        <v>21</v>
      </c>
      <c r="B27" s="408">
        <v>102001344</v>
      </c>
      <c r="C27" s="79" t="s">
        <v>3091</v>
      </c>
      <c r="D27" s="58" t="s">
        <v>20</v>
      </c>
      <c r="E27" s="78">
        <v>10</v>
      </c>
      <c r="F27" s="78"/>
      <c r="G27" s="78"/>
      <c r="H27" s="78"/>
      <c r="I27" s="78">
        <v>4</v>
      </c>
      <c r="J27" s="78">
        <v>30</v>
      </c>
      <c r="K27" s="78">
        <v>5</v>
      </c>
      <c r="L27" s="197">
        <f t="shared" si="0"/>
        <v>49</v>
      </c>
      <c r="M27" s="274">
        <v>500</v>
      </c>
      <c r="N27" s="274">
        <f t="shared" si="1"/>
        <v>24500</v>
      </c>
    </row>
    <row r="28" spans="1:14" x14ac:dyDescent="0.25">
      <c r="A28" s="270">
        <v>22</v>
      </c>
      <c r="B28" s="408">
        <v>102001184</v>
      </c>
      <c r="C28" s="79" t="s">
        <v>1871</v>
      </c>
      <c r="D28" s="58" t="s">
        <v>20</v>
      </c>
      <c r="E28" s="78"/>
      <c r="F28" s="78"/>
      <c r="G28" s="78"/>
      <c r="H28" s="78">
        <v>100</v>
      </c>
      <c r="I28" s="78">
        <v>20</v>
      </c>
      <c r="J28" s="78">
        <v>80</v>
      </c>
      <c r="K28" s="78">
        <v>15</v>
      </c>
      <c r="L28" s="197">
        <f t="shared" si="0"/>
        <v>215</v>
      </c>
      <c r="M28" s="274">
        <v>3.7</v>
      </c>
      <c r="N28" s="274">
        <f t="shared" si="1"/>
        <v>795.5</v>
      </c>
    </row>
    <row r="29" spans="1:14" x14ac:dyDescent="0.25">
      <c r="A29" s="270">
        <v>23</v>
      </c>
      <c r="B29" s="408">
        <v>17003551</v>
      </c>
      <c r="C29" s="79" t="s">
        <v>1843</v>
      </c>
      <c r="D29" s="58" t="s">
        <v>20</v>
      </c>
      <c r="E29" s="78">
        <v>100</v>
      </c>
      <c r="F29" s="78">
        <v>50</v>
      </c>
      <c r="G29" s="78"/>
      <c r="H29" s="78">
        <v>100</v>
      </c>
      <c r="I29" s="78">
        <v>30</v>
      </c>
      <c r="J29" s="78">
        <v>80</v>
      </c>
      <c r="K29" s="78">
        <v>15</v>
      </c>
      <c r="L29" s="197">
        <f t="shared" si="0"/>
        <v>375</v>
      </c>
      <c r="M29" s="274">
        <v>1.8</v>
      </c>
      <c r="N29" s="274">
        <f t="shared" si="1"/>
        <v>675</v>
      </c>
    </row>
    <row r="30" spans="1:14" x14ac:dyDescent="0.25">
      <c r="A30" s="270">
        <v>24</v>
      </c>
      <c r="B30" s="408">
        <v>17003552</v>
      </c>
      <c r="C30" s="79" t="s">
        <v>1844</v>
      </c>
      <c r="D30" s="58" t="s">
        <v>20</v>
      </c>
      <c r="E30" s="78">
        <v>100</v>
      </c>
      <c r="F30" s="78"/>
      <c r="G30" s="78"/>
      <c r="H30" s="78">
        <v>100</v>
      </c>
      <c r="I30" s="78">
        <v>30</v>
      </c>
      <c r="J30" s="78">
        <v>80</v>
      </c>
      <c r="K30" s="78">
        <v>15</v>
      </c>
      <c r="L30" s="197">
        <f t="shared" si="0"/>
        <v>325</v>
      </c>
      <c r="M30" s="274">
        <v>1.8</v>
      </c>
      <c r="N30" s="274">
        <f t="shared" si="1"/>
        <v>585</v>
      </c>
    </row>
    <row r="31" spans="1:14" ht="25.5" customHeight="1" x14ac:dyDescent="0.25">
      <c r="A31" s="270">
        <v>25</v>
      </c>
      <c r="B31" s="408">
        <v>17003921</v>
      </c>
      <c r="C31" s="79" t="s">
        <v>1845</v>
      </c>
      <c r="D31" s="58" t="s">
        <v>20</v>
      </c>
      <c r="E31" s="78">
        <v>50</v>
      </c>
      <c r="F31" s="78"/>
      <c r="G31" s="78"/>
      <c r="H31" s="78">
        <v>100</v>
      </c>
      <c r="I31" s="78">
        <v>20</v>
      </c>
      <c r="J31" s="78">
        <v>80</v>
      </c>
      <c r="K31" s="78">
        <v>15</v>
      </c>
      <c r="L31" s="197">
        <f t="shared" si="0"/>
        <v>265</v>
      </c>
      <c r="M31" s="274">
        <v>0.9</v>
      </c>
      <c r="N31" s="274">
        <f t="shared" si="1"/>
        <v>238.5</v>
      </c>
    </row>
    <row r="32" spans="1:14" x14ac:dyDescent="0.25">
      <c r="A32" s="270">
        <v>26</v>
      </c>
      <c r="B32" s="408">
        <v>17002572</v>
      </c>
      <c r="C32" s="79" t="s">
        <v>1846</v>
      </c>
      <c r="D32" s="58" t="s">
        <v>20</v>
      </c>
      <c r="E32" s="78">
        <v>50</v>
      </c>
      <c r="F32" s="78"/>
      <c r="G32" s="78"/>
      <c r="H32" s="78">
        <v>100</v>
      </c>
      <c r="I32" s="78">
        <v>20</v>
      </c>
      <c r="J32" s="78">
        <v>60</v>
      </c>
      <c r="K32" s="78">
        <v>15</v>
      </c>
      <c r="L32" s="197">
        <f t="shared" si="0"/>
        <v>245</v>
      </c>
      <c r="M32" s="274">
        <v>1.3</v>
      </c>
      <c r="N32" s="274">
        <f t="shared" si="1"/>
        <v>318.5</v>
      </c>
    </row>
    <row r="33" spans="1:14" x14ac:dyDescent="0.25">
      <c r="A33" s="270">
        <v>27</v>
      </c>
      <c r="B33" s="408">
        <v>17002573</v>
      </c>
      <c r="C33" s="79" t="s">
        <v>1847</v>
      </c>
      <c r="D33" s="58" t="s">
        <v>20</v>
      </c>
      <c r="E33" s="78">
        <v>30</v>
      </c>
      <c r="F33" s="78"/>
      <c r="G33" s="78"/>
      <c r="H33" s="78">
        <v>100</v>
      </c>
      <c r="I33" s="78">
        <v>20</v>
      </c>
      <c r="J33" s="78">
        <v>60</v>
      </c>
      <c r="K33" s="78">
        <v>15</v>
      </c>
      <c r="L33" s="197">
        <f t="shared" si="0"/>
        <v>225</v>
      </c>
      <c r="M33" s="274">
        <v>2.7</v>
      </c>
      <c r="N33" s="274">
        <f t="shared" si="1"/>
        <v>607.5</v>
      </c>
    </row>
    <row r="34" spans="1:14" ht="24" x14ac:dyDescent="0.25">
      <c r="A34" s="270">
        <v>28</v>
      </c>
      <c r="B34" s="408">
        <v>379003008</v>
      </c>
      <c r="C34" s="79" t="s">
        <v>1854</v>
      </c>
      <c r="D34" s="58" t="s">
        <v>20</v>
      </c>
      <c r="E34" s="78"/>
      <c r="F34" s="78"/>
      <c r="G34" s="78"/>
      <c r="H34" s="78">
        <v>100</v>
      </c>
      <c r="I34" s="78">
        <v>20</v>
      </c>
      <c r="J34" s="78">
        <v>80</v>
      </c>
      <c r="K34" s="78">
        <v>15</v>
      </c>
      <c r="L34" s="197">
        <f t="shared" si="0"/>
        <v>215</v>
      </c>
      <c r="M34" s="274">
        <v>2.8</v>
      </c>
      <c r="N34" s="274">
        <f t="shared" si="1"/>
        <v>602</v>
      </c>
    </row>
    <row r="35" spans="1:14" x14ac:dyDescent="0.25">
      <c r="A35" s="270">
        <v>29</v>
      </c>
      <c r="B35" s="408">
        <v>17003923</v>
      </c>
      <c r="C35" s="79" t="s">
        <v>1848</v>
      </c>
      <c r="D35" s="58" t="s">
        <v>20</v>
      </c>
      <c r="E35" s="78"/>
      <c r="F35" s="78"/>
      <c r="G35" s="78"/>
      <c r="H35" s="78">
        <v>100</v>
      </c>
      <c r="I35" s="78">
        <v>20</v>
      </c>
      <c r="J35" s="78">
        <v>80</v>
      </c>
      <c r="K35" s="78">
        <v>15</v>
      </c>
      <c r="L35" s="197">
        <f t="shared" si="0"/>
        <v>215</v>
      </c>
      <c r="M35" s="274">
        <v>2.6</v>
      </c>
      <c r="N35" s="274">
        <f t="shared" si="1"/>
        <v>559</v>
      </c>
    </row>
    <row r="36" spans="1:14" ht="24" x14ac:dyDescent="0.25">
      <c r="A36" s="270">
        <v>30</v>
      </c>
      <c r="B36" s="408">
        <v>17003929</v>
      </c>
      <c r="C36" s="79" t="s">
        <v>1849</v>
      </c>
      <c r="D36" s="58" t="s">
        <v>20</v>
      </c>
      <c r="E36" s="78">
        <v>100</v>
      </c>
      <c r="F36" s="78"/>
      <c r="G36" s="78"/>
      <c r="H36" s="78">
        <v>100</v>
      </c>
      <c r="I36" s="78">
        <v>20</v>
      </c>
      <c r="J36" s="78">
        <v>100</v>
      </c>
      <c r="K36" s="78">
        <v>15</v>
      </c>
      <c r="L36" s="197">
        <f t="shared" si="0"/>
        <v>335</v>
      </c>
      <c r="M36" s="274">
        <v>0.55000000000000004</v>
      </c>
      <c r="N36" s="274">
        <f t="shared" si="1"/>
        <v>184.25000000000003</v>
      </c>
    </row>
    <row r="37" spans="1:14" x14ac:dyDescent="0.25">
      <c r="A37" s="270">
        <v>31</v>
      </c>
      <c r="B37" s="408">
        <v>64001026</v>
      </c>
      <c r="C37" s="79" t="s">
        <v>1850</v>
      </c>
      <c r="D37" s="58" t="s">
        <v>20</v>
      </c>
      <c r="E37" s="78">
        <v>100</v>
      </c>
      <c r="F37" s="78"/>
      <c r="G37" s="78"/>
      <c r="H37" s="78">
        <v>100</v>
      </c>
      <c r="I37" s="78">
        <v>20</v>
      </c>
      <c r="J37" s="78">
        <v>100</v>
      </c>
      <c r="K37" s="78">
        <v>15</v>
      </c>
      <c r="L37" s="197">
        <f t="shared" si="0"/>
        <v>335</v>
      </c>
      <c r="M37" s="274">
        <v>1.1499999999999999</v>
      </c>
      <c r="N37" s="274">
        <f t="shared" si="1"/>
        <v>385.24999999999994</v>
      </c>
    </row>
    <row r="38" spans="1:14" x14ac:dyDescent="0.25">
      <c r="A38" s="270">
        <v>32</v>
      </c>
      <c r="B38" s="408">
        <v>17001311</v>
      </c>
      <c r="C38" s="79" t="s">
        <v>1851</v>
      </c>
      <c r="D38" s="58" t="s">
        <v>20</v>
      </c>
      <c r="E38" s="78">
        <v>50</v>
      </c>
      <c r="F38" s="78"/>
      <c r="G38" s="78"/>
      <c r="H38" s="78">
        <v>100</v>
      </c>
      <c r="I38" s="78">
        <v>20</v>
      </c>
      <c r="J38" s="78">
        <v>100</v>
      </c>
      <c r="K38" s="78">
        <v>15</v>
      </c>
      <c r="L38" s="197">
        <f t="shared" si="0"/>
        <v>285</v>
      </c>
      <c r="M38" s="274">
        <v>1.3</v>
      </c>
      <c r="N38" s="274">
        <f t="shared" si="1"/>
        <v>370.5</v>
      </c>
    </row>
    <row r="39" spans="1:14" x14ac:dyDescent="0.25">
      <c r="A39" s="270">
        <v>33</v>
      </c>
      <c r="B39" s="408">
        <v>17001307</v>
      </c>
      <c r="C39" s="79" t="s">
        <v>1852</v>
      </c>
      <c r="D39" s="58" t="s">
        <v>20</v>
      </c>
      <c r="E39" s="78">
        <v>100</v>
      </c>
      <c r="F39" s="78"/>
      <c r="G39" s="78"/>
      <c r="H39" s="78">
        <v>100</v>
      </c>
      <c r="I39" s="78">
        <v>20</v>
      </c>
      <c r="J39" s="78">
        <v>100</v>
      </c>
      <c r="K39" s="78">
        <v>15</v>
      </c>
      <c r="L39" s="197">
        <f t="shared" si="0"/>
        <v>335</v>
      </c>
      <c r="M39" s="274">
        <v>0.4</v>
      </c>
      <c r="N39" s="274">
        <f t="shared" si="1"/>
        <v>134</v>
      </c>
    </row>
    <row r="40" spans="1:14" x14ac:dyDescent="0.25">
      <c r="A40" s="270">
        <v>34</v>
      </c>
      <c r="B40" s="408">
        <v>17001308</v>
      </c>
      <c r="C40" s="79" t="s">
        <v>1853</v>
      </c>
      <c r="D40" s="58" t="s">
        <v>20</v>
      </c>
      <c r="E40" s="78">
        <v>100</v>
      </c>
      <c r="F40" s="78"/>
      <c r="G40" s="78"/>
      <c r="H40" s="78">
        <v>100</v>
      </c>
      <c r="I40" s="78">
        <v>20</v>
      </c>
      <c r="J40" s="78">
        <v>100</v>
      </c>
      <c r="K40" s="78">
        <v>15</v>
      </c>
      <c r="L40" s="197">
        <f t="shared" si="0"/>
        <v>335</v>
      </c>
      <c r="M40" s="274">
        <v>0.48</v>
      </c>
      <c r="N40" s="274">
        <f t="shared" si="1"/>
        <v>160.79999999999998</v>
      </c>
    </row>
    <row r="41" spans="1:14" x14ac:dyDescent="0.25">
      <c r="A41" s="270">
        <v>35</v>
      </c>
      <c r="B41" s="408">
        <v>17001304</v>
      </c>
      <c r="C41" s="79" t="s">
        <v>160</v>
      </c>
      <c r="D41" s="58" t="s">
        <v>20</v>
      </c>
      <c r="E41" s="78">
        <v>50</v>
      </c>
      <c r="F41" s="78"/>
      <c r="G41" s="78"/>
      <c r="H41" s="78">
        <v>100</v>
      </c>
      <c r="I41" s="78">
        <v>20</v>
      </c>
      <c r="J41" s="78">
        <v>100</v>
      </c>
      <c r="K41" s="78">
        <v>15</v>
      </c>
      <c r="L41" s="197">
        <f t="shared" si="0"/>
        <v>285</v>
      </c>
      <c r="M41" s="274">
        <v>3.32</v>
      </c>
      <c r="N41" s="274">
        <f t="shared" si="1"/>
        <v>946.19999999999993</v>
      </c>
    </row>
    <row r="42" spans="1:14" ht="24" x14ac:dyDescent="0.25">
      <c r="A42" s="270">
        <v>36</v>
      </c>
      <c r="B42" s="408">
        <v>17004226</v>
      </c>
      <c r="C42" s="79" t="s">
        <v>1868</v>
      </c>
      <c r="D42" s="58" t="s">
        <v>20</v>
      </c>
      <c r="E42" s="78">
        <v>50</v>
      </c>
      <c r="F42" s="78">
        <v>20</v>
      </c>
      <c r="G42" s="78"/>
      <c r="H42" s="78">
        <v>60</v>
      </c>
      <c r="I42" s="78">
        <v>10</v>
      </c>
      <c r="J42" s="78">
        <v>100</v>
      </c>
      <c r="K42" s="78">
        <v>10</v>
      </c>
      <c r="L42" s="197">
        <f t="shared" si="0"/>
        <v>250</v>
      </c>
      <c r="M42" s="274">
        <v>100</v>
      </c>
      <c r="N42" s="274">
        <f t="shared" si="1"/>
        <v>25000</v>
      </c>
    </row>
    <row r="43" spans="1:14" x14ac:dyDescent="0.25">
      <c r="A43" s="270">
        <v>39</v>
      </c>
      <c r="B43" s="408">
        <v>17001379</v>
      </c>
      <c r="C43" s="79" t="s">
        <v>162</v>
      </c>
      <c r="D43" s="58" t="s">
        <v>20</v>
      </c>
      <c r="E43" s="78">
        <v>50</v>
      </c>
      <c r="F43" s="78"/>
      <c r="G43" s="78"/>
      <c r="H43" s="78">
        <v>100</v>
      </c>
      <c r="I43" s="78">
        <v>20</v>
      </c>
      <c r="J43" s="78">
        <v>100</v>
      </c>
      <c r="K43" s="78">
        <v>10</v>
      </c>
      <c r="L43" s="197">
        <f t="shared" si="0"/>
        <v>280</v>
      </c>
      <c r="M43" s="274">
        <v>6.45</v>
      </c>
      <c r="N43" s="274">
        <f t="shared" si="1"/>
        <v>1806</v>
      </c>
    </row>
    <row r="44" spans="1:14" x14ac:dyDescent="0.25">
      <c r="A44" s="270">
        <v>40</v>
      </c>
      <c r="B44" s="408">
        <v>17001380</v>
      </c>
      <c r="C44" s="79" t="s">
        <v>163</v>
      </c>
      <c r="D44" s="58" t="s">
        <v>20</v>
      </c>
      <c r="E44" s="78">
        <v>50</v>
      </c>
      <c r="F44" s="78"/>
      <c r="G44" s="78"/>
      <c r="H44" s="78">
        <v>100</v>
      </c>
      <c r="I44" s="78">
        <v>20</v>
      </c>
      <c r="J44" s="78">
        <v>100</v>
      </c>
      <c r="K44" s="78">
        <v>10</v>
      </c>
      <c r="L44" s="197">
        <f t="shared" si="0"/>
        <v>280</v>
      </c>
      <c r="M44" s="274">
        <v>6.45</v>
      </c>
      <c r="N44" s="274">
        <f t="shared" si="1"/>
        <v>1806</v>
      </c>
    </row>
    <row r="45" spans="1:14" x14ac:dyDescent="0.25">
      <c r="A45" s="270">
        <v>41</v>
      </c>
      <c r="B45" s="408">
        <v>17001372</v>
      </c>
      <c r="C45" s="79" t="s">
        <v>161</v>
      </c>
      <c r="D45" s="58" t="s">
        <v>20</v>
      </c>
      <c r="E45" s="78">
        <v>50</v>
      </c>
      <c r="F45" s="78"/>
      <c r="G45" s="78"/>
      <c r="H45" s="78">
        <v>100</v>
      </c>
      <c r="I45" s="78">
        <v>20</v>
      </c>
      <c r="J45" s="78">
        <v>100</v>
      </c>
      <c r="K45" s="78">
        <v>10</v>
      </c>
      <c r="L45" s="197">
        <f t="shared" si="0"/>
        <v>280</v>
      </c>
      <c r="M45" s="274">
        <v>0.8</v>
      </c>
      <c r="N45" s="274">
        <f t="shared" si="1"/>
        <v>224</v>
      </c>
    </row>
    <row r="46" spans="1:14" x14ac:dyDescent="0.25">
      <c r="A46" s="270">
        <v>42</v>
      </c>
      <c r="B46" s="408">
        <v>17001374</v>
      </c>
      <c r="C46" s="79" t="s">
        <v>164</v>
      </c>
      <c r="D46" s="58" t="s">
        <v>20</v>
      </c>
      <c r="E46" s="78">
        <v>50</v>
      </c>
      <c r="F46" s="78"/>
      <c r="G46" s="78"/>
      <c r="H46" s="78">
        <v>100</v>
      </c>
      <c r="I46" s="78">
        <v>20</v>
      </c>
      <c r="J46" s="78">
        <v>100</v>
      </c>
      <c r="K46" s="78">
        <v>10</v>
      </c>
      <c r="L46" s="197">
        <f t="shared" si="0"/>
        <v>280</v>
      </c>
      <c r="M46" s="274">
        <v>0.45</v>
      </c>
      <c r="N46" s="274">
        <f t="shared" si="1"/>
        <v>126</v>
      </c>
    </row>
    <row r="47" spans="1:14" x14ac:dyDescent="0.25">
      <c r="A47" s="270">
        <v>43</v>
      </c>
      <c r="B47" s="408">
        <v>17001373</v>
      </c>
      <c r="C47" s="79" t="s">
        <v>165</v>
      </c>
      <c r="D47" s="58" t="s">
        <v>20</v>
      </c>
      <c r="E47" s="78">
        <v>50</v>
      </c>
      <c r="F47" s="78"/>
      <c r="G47" s="78"/>
      <c r="H47" s="78">
        <v>100</v>
      </c>
      <c r="I47" s="78">
        <v>20</v>
      </c>
      <c r="J47" s="78">
        <v>100</v>
      </c>
      <c r="K47" s="78">
        <v>10</v>
      </c>
      <c r="L47" s="197">
        <f t="shared" si="0"/>
        <v>280</v>
      </c>
      <c r="M47" s="274">
        <v>0.85</v>
      </c>
      <c r="N47" s="274">
        <f t="shared" si="1"/>
        <v>238</v>
      </c>
    </row>
    <row r="48" spans="1:14" x14ac:dyDescent="0.25">
      <c r="A48" s="270">
        <v>44</v>
      </c>
      <c r="B48" s="408">
        <v>17001375</v>
      </c>
      <c r="C48" s="79" t="s">
        <v>166</v>
      </c>
      <c r="D48" s="58" t="s">
        <v>20</v>
      </c>
      <c r="E48" s="78">
        <v>50</v>
      </c>
      <c r="F48" s="78"/>
      <c r="G48" s="78"/>
      <c r="H48" s="78">
        <v>100</v>
      </c>
      <c r="I48" s="78">
        <v>20</v>
      </c>
      <c r="J48" s="78">
        <v>100</v>
      </c>
      <c r="K48" s="78">
        <v>10</v>
      </c>
      <c r="L48" s="197">
        <f t="shared" si="0"/>
        <v>280</v>
      </c>
      <c r="M48" s="274">
        <v>0.25</v>
      </c>
      <c r="N48" s="274">
        <f t="shared" si="1"/>
        <v>70</v>
      </c>
    </row>
    <row r="49" spans="1:14" x14ac:dyDescent="0.25">
      <c r="A49" s="270">
        <v>45</v>
      </c>
      <c r="B49" s="408">
        <v>17001378</v>
      </c>
      <c r="C49" s="79" t="s">
        <v>167</v>
      </c>
      <c r="D49" s="58" t="s">
        <v>20</v>
      </c>
      <c r="E49" s="78">
        <v>50</v>
      </c>
      <c r="F49" s="78"/>
      <c r="G49" s="78"/>
      <c r="H49" s="78">
        <v>100</v>
      </c>
      <c r="I49" s="78">
        <v>20</v>
      </c>
      <c r="J49" s="78">
        <v>100</v>
      </c>
      <c r="K49" s="78">
        <v>10</v>
      </c>
      <c r="L49" s="197">
        <f t="shared" si="0"/>
        <v>280</v>
      </c>
      <c r="M49" s="274">
        <v>0.3</v>
      </c>
      <c r="N49" s="274">
        <f t="shared" si="1"/>
        <v>84</v>
      </c>
    </row>
    <row r="50" spans="1:14" x14ac:dyDescent="0.25">
      <c r="A50" s="270">
        <v>46</v>
      </c>
      <c r="B50" s="408">
        <v>17001377</v>
      </c>
      <c r="C50" s="79" t="s">
        <v>168</v>
      </c>
      <c r="D50" s="58" t="s">
        <v>20</v>
      </c>
      <c r="E50" s="78">
        <v>50</v>
      </c>
      <c r="F50" s="78"/>
      <c r="G50" s="78"/>
      <c r="H50" s="78">
        <v>100</v>
      </c>
      <c r="I50" s="78">
        <v>20</v>
      </c>
      <c r="J50" s="78">
        <v>100</v>
      </c>
      <c r="K50" s="78">
        <v>10</v>
      </c>
      <c r="L50" s="197">
        <f t="shared" si="0"/>
        <v>280</v>
      </c>
      <c r="M50" s="274">
        <v>1.5</v>
      </c>
      <c r="N50" s="274">
        <f t="shared" si="1"/>
        <v>420</v>
      </c>
    </row>
    <row r="51" spans="1:14" x14ac:dyDescent="0.25">
      <c r="A51" s="270">
        <v>47</v>
      </c>
      <c r="B51" s="408">
        <v>17001065</v>
      </c>
      <c r="C51" s="79" t="s">
        <v>169</v>
      </c>
      <c r="D51" s="58" t="s">
        <v>20</v>
      </c>
      <c r="E51" s="78">
        <v>50</v>
      </c>
      <c r="F51" s="78"/>
      <c r="G51" s="78"/>
      <c r="H51" s="78">
        <v>100</v>
      </c>
      <c r="I51" s="78">
        <v>20</v>
      </c>
      <c r="J51" s="78">
        <v>100</v>
      </c>
      <c r="K51" s="78">
        <v>10</v>
      </c>
      <c r="L51" s="197">
        <f t="shared" si="0"/>
        <v>280</v>
      </c>
      <c r="M51" s="274">
        <v>2.2999999999999998</v>
      </c>
      <c r="N51" s="274">
        <f t="shared" si="1"/>
        <v>644</v>
      </c>
    </row>
    <row r="52" spans="1:14" x14ac:dyDescent="0.25">
      <c r="A52" s="270">
        <v>48</v>
      </c>
      <c r="B52" s="408">
        <v>17001066</v>
      </c>
      <c r="C52" s="79" t="s">
        <v>170</v>
      </c>
      <c r="D52" s="58" t="s">
        <v>20</v>
      </c>
      <c r="E52" s="78">
        <v>50</v>
      </c>
      <c r="F52" s="78"/>
      <c r="G52" s="78"/>
      <c r="H52" s="78">
        <v>100</v>
      </c>
      <c r="I52" s="78">
        <v>20</v>
      </c>
      <c r="J52" s="78">
        <v>100</v>
      </c>
      <c r="K52" s="78">
        <v>10</v>
      </c>
      <c r="L52" s="197">
        <f t="shared" si="0"/>
        <v>280</v>
      </c>
      <c r="M52" s="274">
        <v>2.2999999999999998</v>
      </c>
      <c r="N52" s="274">
        <f t="shared" si="1"/>
        <v>644</v>
      </c>
    </row>
    <row r="53" spans="1:14" ht="24" x14ac:dyDescent="0.25">
      <c r="A53" s="270">
        <v>49</v>
      </c>
      <c r="B53" s="408">
        <v>51001045</v>
      </c>
      <c r="C53" s="79" t="s">
        <v>1855</v>
      </c>
      <c r="D53" s="58" t="s">
        <v>20</v>
      </c>
      <c r="E53" s="78">
        <v>100</v>
      </c>
      <c r="F53" s="78">
        <v>300</v>
      </c>
      <c r="G53" s="78">
        <v>10</v>
      </c>
      <c r="H53" s="78">
        <v>150</v>
      </c>
      <c r="I53" s="78">
        <v>2</v>
      </c>
      <c r="J53" s="78">
        <v>40</v>
      </c>
      <c r="K53" s="78">
        <v>5</v>
      </c>
      <c r="L53" s="197">
        <f t="shared" si="0"/>
        <v>607</v>
      </c>
      <c r="M53" s="274">
        <v>3</v>
      </c>
      <c r="N53" s="274">
        <f t="shared" si="1"/>
        <v>1821</v>
      </c>
    </row>
    <row r="54" spans="1:14" ht="60" x14ac:dyDescent="0.25">
      <c r="A54" s="270">
        <v>50</v>
      </c>
      <c r="B54" s="408">
        <v>17001125</v>
      </c>
      <c r="C54" s="79" t="s">
        <v>3092</v>
      </c>
      <c r="D54" s="58" t="s">
        <v>20</v>
      </c>
      <c r="E54" s="78">
        <v>50</v>
      </c>
      <c r="F54" s="78">
        <v>30</v>
      </c>
      <c r="G54" s="78"/>
      <c r="H54" s="78">
        <v>300</v>
      </c>
      <c r="I54" s="78">
        <v>20</v>
      </c>
      <c r="J54" s="78">
        <v>1000</v>
      </c>
      <c r="K54" s="78">
        <v>15</v>
      </c>
      <c r="L54" s="197">
        <f t="shared" si="0"/>
        <v>1415</v>
      </c>
      <c r="M54" s="274">
        <v>1.69</v>
      </c>
      <c r="N54" s="274">
        <f t="shared" si="1"/>
        <v>2391.35</v>
      </c>
    </row>
    <row r="55" spans="1:14" x14ac:dyDescent="0.25">
      <c r="A55" s="270">
        <v>51</v>
      </c>
      <c r="B55" s="408">
        <v>17001038</v>
      </c>
      <c r="C55" s="79" t="s">
        <v>172</v>
      </c>
      <c r="D55" s="58" t="s">
        <v>20</v>
      </c>
      <c r="E55" s="78">
        <v>20</v>
      </c>
      <c r="F55" s="78">
        <v>10</v>
      </c>
      <c r="G55" s="78"/>
      <c r="H55" s="78">
        <v>50</v>
      </c>
      <c r="I55" s="78">
        <v>20</v>
      </c>
      <c r="J55" s="78">
        <v>100</v>
      </c>
      <c r="K55" s="78">
        <v>5</v>
      </c>
      <c r="L55" s="197">
        <f t="shared" si="0"/>
        <v>205</v>
      </c>
      <c r="M55" s="274">
        <v>3.83</v>
      </c>
      <c r="N55" s="274">
        <f t="shared" si="1"/>
        <v>785.15</v>
      </c>
    </row>
    <row r="56" spans="1:14" x14ac:dyDescent="0.25">
      <c r="A56" s="270">
        <v>52</v>
      </c>
      <c r="B56" s="408">
        <v>17001039</v>
      </c>
      <c r="C56" s="79" t="s">
        <v>173</v>
      </c>
      <c r="D56" s="58" t="s">
        <v>1856</v>
      </c>
      <c r="E56" s="78">
        <v>20</v>
      </c>
      <c r="F56" s="78">
        <v>10</v>
      </c>
      <c r="G56" s="78"/>
      <c r="H56" s="78">
        <v>50</v>
      </c>
      <c r="I56" s="78">
        <v>20</v>
      </c>
      <c r="J56" s="78">
        <v>100</v>
      </c>
      <c r="K56" s="78">
        <v>5</v>
      </c>
      <c r="L56" s="197">
        <f t="shared" si="0"/>
        <v>205</v>
      </c>
      <c r="M56" s="274">
        <v>20.239999999999998</v>
      </c>
      <c r="N56" s="274">
        <f t="shared" si="1"/>
        <v>4149.2</v>
      </c>
    </row>
    <row r="57" spans="1:14" x14ac:dyDescent="0.25">
      <c r="A57" s="270">
        <v>53</v>
      </c>
      <c r="B57" s="408">
        <v>17001037</v>
      </c>
      <c r="C57" s="79" t="s">
        <v>174</v>
      </c>
      <c r="D57" s="58" t="s">
        <v>20</v>
      </c>
      <c r="E57" s="78">
        <v>20</v>
      </c>
      <c r="F57" s="78">
        <v>10</v>
      </c>
      <c r="G57" s="78"/>
      <c r="H57" s="78">
        <v>50</v>
      </c>
      <c r="I57" s="78">
        <v>20</v>
      </c>
      <c r="J57" s="78">
        <v>100</v>
      </c>
      <c r="K57" s="78">
        <v>5</v>
      </c>
      <c r="L57" s="197">
        <f t="shared" si="0"/>
        <v>205</v>
      </c>
      <c r="M57" s="274">
        <v>18</v>
      </c>
      <c r="N57" s="274">
        <f t="shared" si="1"/>
        <v>3690</v>
      </c>
    </row>
    <row r="58" spans="1:14" x14ac:dyDescent="0.25">
      <c r="A58" s="270">
        <v>54</v>
      </c>
      <c r="B58" s="408">
        <v>17003823</v>
      </c>
      <c r="C58" s="79" t="s">
        <v>175</v>
      </c>
      <c r="D58" s="58" t="s">
        <v>20</v>
      </c>
      <c r="E58" s="78">
        <v>20</v>
      </c>
      <c r="F58" s="78">
        <v>10</v>
      </c>
      <c r="G58" s="78"/>
      <c r="H58" s="78">
        <v>50</v>
      </c>
      <c r="I58" s="78">
        <v>20</v>
      </c>
      <c r="J58" s="78">
        <v>100</v>
      </c>
      <c r="K58" s="78">
        <v>5</v>
      </c>
      <c r="L58" s="197">
        <f t="shared" si="0"/>
        <v>205</v>
      </c>
      <c r="M58" s="274">
        <v>20.25</v>
      </c>
      <c r="N58" s="274">
        <f t="shared" si="1"/>
        <v>4151.25</v>
      </c>
    </row>
    <row r="59" spans="1:14" x14ac:dyDescent="0.25">
      <c r="A59" s="270">
        <v>55</v>
      </c>
      <c r="B59" s="408">
        <v>17001041</v>
      </c>
      <c r="C59" s="79" t="s">
        <v>176</v>
      </c>
      <c r="D59" s="58" t="s">
        <v>20</v>
      </c>
      <c r="E59" s="78">
        <v>20</v>
      </c>
      <c r="F59" s="78">
        <v>10</v>
      </c>
      <c r="G59" s="78"/>
      <c r="H59" s="78">
        <v>50</v>
      </c>
      <c r="I59" s="78">
        <v>20</v>
      </c>
      <c r="J59" s="78">
        <v>100</v>
      </c>
      <c r="K59" s="78">
        <v>5</v>
      </c>
      <c r="L59" s="197">
        <f t="shared" si="0"/>
        <v>205</v>
      </c>
      <c r="M59" s="274">
        <v>18</v>
      </c>
      <c r="N59" s="274">
        <f t="shared" si="1"/>
        <v>3690</v>
      </c>
    </row>
    <row r="60" spans="1:14" x14ac:dyDescent="0.25">
      <c r="A60" s="270">
        <v>56</v>
      </c>
      <c r="B60" s="408">
        <v>17001154</v>
      </c>
      <c r="C60" s="79" t="s">
        <v>1857</v>
      </c>
      <c r="D60" s="58" t="s">
        <v>20</v>
      </c>
      <c r="E60" s="78">
        <v>25</v>
      </c>
      <c r="F60" s="78">
        <v>20</v>
      </c>
      <c r="G60" s="78"/>
      <c r="H60" s="78">
        <v>100</v>
      </c>
      <c r="I60" s="78">
        <v>20</v>
      </c>
      <c r="J60" s="78">
        <v>100</v>
      </c>
      <c r="K60" s="78">
        <v>5</v>
      </c>
      <c r="L60" s="197">
        <f t="shared" si="0"/>
        <v>270</v>
      </c>
      <c r="M60" s="274">
        <v>71.62</v>
      </c>
      <c r="N60" s="274">
        <f t="shared" si="1"/>
        <v>19337.400000000001</v>
      </c>
    </row>
    <row r="61" spans="1:14" ht="48" x14ac:dyDescent="0.25">
      <c r="A61" s="270">
        <v>59</v>
      </c>
      <c r="B61" s="408">
        <v>102001168</v>
      </c>
      <c r="C61" s="79" t="s">
        <v>1858</v>
      </c>
      <c r="D61" s="58" t="s">
        <v>20</v>
      </c>
      <c r="E61" s="78">
        <v>40</v>
      </c>
      <c r="F61" s="78">
        <v>10</v>
      </c>
      <c r="G61" s="78"/>
      <c r="H61" s="78">
        <v>200</v>
      </c>
      <c r="I61" s="78">
        <v>10</v>
      </c>
      <c r="J61" s="78">
        <v>400</v>
      </c>
      <c r="K61" s="78">
        <v>5</v>
      </c>
      <c r="L61" s="197">
        <f t="shared" si="0"/>
        <v>665</v>
      </c>
      <c r="M61" s="274">
        <v>14.83</v>
      </c>
      <c r="N61" s="274">
        <f t="shared" si="1"/>
        <v>9861.9500000000007</v>
      </c>
    </row>
    <row r="62" spans="1:14" ht="24" x14ac:dyDescent="0.25">
      <c r="A62" s="270">
        <v>60</v>
      </c>
      <c r="B62" s="408">
        <v>102001169</v>
      </c>
      <c r="C62" s="79" t="s">
        <v>177</v>
      </c>
      <c r="D62" s="58" t="s">
        <v>20</v>
      </c>
      <c r="E62" s="78">
        <v>40</v>
      </c>
      <c r="F62" s="78">
        <v>10</v>
      </c>
      <c r="G62" s="78"/>
      <c r="H62" s="78">
        <v>200</v>
      </c>
      <c r="I62" s="78">
        <v>10</v>
      </c>
      <c r="J62" s="78">
        <v>400</v>
      </c>
      <c r="K62" s="78">
        <v>5</v>
      </c>
      <c r="L62" s="197">
        <f t="shared" si="0"/>
        <v>665</v>
      </c>
      <c r="M62" s="274">
        <v>14.83</v>
      </c>
      <c r="N62" s="274">
        <f t="shared" si="1"/>
        <v>9861.9500000000007</v>
      </c>
    </row>
    <row r="63" spans="1:14" ht="24" x14ac:dyDescent="0.25">
      <c r="A63" s="270">
        <v>61</v>
      </c>
      <c r="B63" s="408">
        <v>17001336</v>
      </c>
      <c r="C63" s="79" t="s">
        <v>1859</v>
      </c>
      <c r="D63" s="58" t="s">
        <v>20</v>
      </c>
      <c r="E63" s="78">
        <v>40</v>
      </c>
      <c r="F63" s="78"/>
      <c r="G63" s="78"/>
      <c r="H63" s="78">
        <v>60</v>
      </c>
      <c r="I63" s="78">
        <v>20</v>
      </c>
      <c r="J63" s="78">
        <v>50</v>
      </c>
      <c r="K63" s="78">
        <v>5</v>
      </c>
      <c r="L63" s="197">
        <f t="shared" si="0"/>
        <v>175</v>
      </c>
      <c r="M63" s="274">
        <v>26</v>
      </c>
      <c r="N63" s="274">
        <f t="shared" si="1"/>
        <v>4550</v>
      </c>
    </row>
    <row r="64" spans="1:14" x14ac:dyDescent="0.25">
      <c r="A64" s="270">
        <v>62</v>
      </c>
      <c r="B64" s="408">
        <v>17001001</v>
      </c>
      <c r="C64" s="79" t="s">
        <v>178</v>
      </c>
      <c r="D64" s="58" t="s">
        <v>20</v>
      </c>
      <c r="E64" s="78">
        <v>50</v>
      </c>
      <c r="F64" s="78"/>
      <c r="G64" s="78"/>
      <c r="H64" s="78">
        <v>150</v>
      </c>
      <c r="I64" s="78">
        <v>10</v>
      </c>
      <c r="J64" s="78">
        <v>100</v>
      </c>
      <c r="K64" s="78">
        <v>10</v>
      </c>
      <c r="L64" s="197">
        <f t="shared" si="0"/>
        <v>320</v>
      </c>
      <c r="M64" s="274">
        <v>2.6</v>
      </c>
      <c r="N64" s="274">
        <f t="shared" si="1"/>
        <v>832</v>
      </c>
    </row>
    <row r="65" spans="1:14" ht="24" x14ac:dyDescent="0.25">
      <c r="A65" s="270">
        <v>63</v>
      </c>
      <c r="B65" s="408">
        <v>102001258</v>
      </c>
      <c r="C65" s="79" t="s">
        <v>1860</v>
      </c>
      <c r="D65" s="58" t="s">
        <v>20</v>
      </c>
      <c r="E65" s="78">
        <v>50</v>
      </c>
      <c r="F65" s="78">
        <v>20</v>
      </c>
      <c r="G65" s="78"/>
      <c r="H65" s="78">
        <v>100</v>
      </c>
      <c r="I65" s="78">
        <v>6</v>
      </c>
      <c r="J65" s="78">
        <v>300</v>
      </c>
      <c r="K65" s="78">
        <v>10</v>
      </c>
      <c r="L65" s="197">
        <f t="shared" si="0"/>
        <v>486</v>
      </c>
      <c r="M65" s="274">
        <v>25</v>
      </c>
      <c r="N65" s="274">
        <f t="shared" si="1"/>
        <v>12150</v>
      </c>
    </row>
    <row r="66" spans="1:14" ht="24" x14ac:dyDescent="0.25">
      <c r="A66" s="270">
        <v>64</v>
      </c>
      <c r="B66" s="408">
        <v>102001257</v>
      </c>
      <c r="C66" s="79" t="s">
        <v>179</v>
      </c>
      <c r="D66" s="58" t="s">
        <v>20</v>
      </c>
      <c r="E66" s="78">
        <v>40</v>
      </c>
      <c r="F66" s="78">
        <v>20</v>
      </c>
      <c r="G66" s="78"/>
      <c r="H66" s="78">
        <v>100</v>
      </c>
      <c r="I66" s="78">
        <v>6</v>
      </c>
      <c r="J66" s="78">
        <v>300</v>
      </c>
      <c r="K66" s="78">
        <v>10</v>
      </c>
      <c r="L66" s="197">
        <f t="shared" si="0"/>
        <v>476</v>
      </c>
      <c r="M66" s="274">
        <v>20.18</v>
      </c>
      <c r="N66" s="274">
        <f t="shared" si="1"/>
        <v>9605.68</v>
      </c>
    </row>
    <row r="67" spans="1:14" x14ac:dyDescent="0.25">
      <c r="A67" s="270">
        <v>65</v>
      </c>
      <c r="B67" s="408">
        <v>352001003</v>
      </c>
      <c r="C67" s="79" t="s">
        <v>1861</v>
      </c>
      <c r="D67" s="58" t="s">
        <v>20</v>
      </c>
      <c r="E67" s="78">
        <v>50</v>
      </c>
      <c r="F67" s="78">
        <v>20</v>
      </c>
      <c r="G67" s="78"/>
      <c r="H67" s="78">
        <v>100</v>
      </c>
      <c r="I67" s="78">
        <v>6</v>
      </c>
      <c r="J67" s="78">
        <v>300</v>
      </c>
      <c r="K67" s="78">
        <v>10</v>
      </c>
      <c r="L67" s="197">
        <f t="shared" si="0"/>
        <v>486</v>
      </c>
      <c r="M67" s="274">
        <v>30</v>
      </c>
      <c r="N67" s="274">
        <f t="shared" si="1"/>
        <v>14580</v>
      </c>
    </row>
    <row r="68" spans="1:14" x14ac:dyDescent="0.25">
      <c r="A68" s="270">
        <v>66</v>
      </c>
      <c r="B68" s="408">
        <v>352001002</v>
      </c>
      <c r="C68" s="79" t="s">
        <v>180</v>
      </c>
      <c r="D68" s="58" t="s">
        <v>20</v>
      </c>
      <c r="E68" s="78">
        <v>50</v>
      </c>
      <c r="F68" s="78">
        <v>20</v>
      </c>
      <c r="G68" s="78"/>
      <c r="H68" s="78">
        <v>100</v>
      </c>
      <c r="I68" s="78">
        <v>6</v>
      </c>
      <c r="J68" s="78">
        <v>300</v>
      </c>
      <c r="K68" s="78">
        <v>10</v>
      </c>
      <c r="L68" s="197">
        <f t="shared" si="0"/>
        <v>486</v>
      </c>
      <c r="M68" s="274">
        <v>10</v>
      </c>
      <c r="N68" s="274">
        <f t="shared" si="1"/>
        <v>4860</v>
      </c>
    </row>
    <row r="69" spans="1:14" ht="36" x14ac:dyDescent="0.25">
      <c r="A69" s="270">
        <v>67</v>
      </c>
      <c r="B69" s="408">
        <v>17001342</v>
      </c>
      <c r="C69" s="79" t="s">
        <v>1862</v>
      </c>
      <c r="D69" s="58" t="s">
        <v>20</v>
      </c>
      <c r="E69" s="78">
        <v>20</v>
      </c>
      <c r="F69" s="78">
        <v>20</v>
      </c>
      <c r="G69" s="78"/>
      <c r="H69" s="78">
        <v>100</v>
      </c>
      <c r="I69" s="78">
        <v>6</v>
      </c>
      <c r="J69" s="78">
        <v>300</v>
      </c>
      <c r="K69" s="78">
        <v>10</v>
      </c>
      <c r="L69" s="197">
        <f t="shared" si="0"/>
        <v>456</v>
      </c>
      <c r="M69" s="274">
        <v>40</v>
      </c>
      <c r="N69" s="274">
        <f t="shared" si="1"/>
        <v>18240</v>
      </c>
    </row>
    <row r="70" spans="1:14" x14ac:dyDescent="0.25">
      <c r="A70" s="270">
        <v>68</v>
      </c>
      <c r="B70" s="408">
        <v>18001310</v>
      </c>
      <c r="C70" s="79" t="s">
        <v>181</v>
      </c>
      <c r="D70" s="58" t="s">
        <v>20</v>
      </c>
      <c r="E70" s="78">
        <v>20</v>
      </c>
      <c r="F70" s="78">
        <v>40</v>
      </c>
      <c r="G70" s="78"/>
      <c r="H70" s="78">
        <v>100</v>
      </c>
      <c r="I70" s="78">
        <v>6</v>
      </c>
      <c r="J70" s="78">
        <v>500</v>
      </c>
      <c r="K70" s="78">
        <v>10</v>
      </c>
      <c r="L70" s="197">
        <f t="shared" si="0"/>
        <v>676</v>
      </c>
      <c r="M70" s="274">
        <v>14.23</v>
      </c>
      <c r="N70" s="274">
        <f t="shared" si="1"/>
        <v>9619.48</v>
      </c>
    </row>
    <row r="71" spans="1:14" x14ac:dyDescent="0.25">
      <c r="A71" s="270">
        <v>69</v>
      </c>
      <c r="B71" s="408">
        <v>17004072</v>
      </c>
      <c r="C71" s="79" t="s">
        <v>1863</v>
      </c>
      <c r="D71" s="58" t="s">
        <v>20</v>
      </c>
      <c r="E71" s="78">
        <v>40</v>
      </c>
      <c r="F71" s="78">
        <v>20</v>
      </c>
      <c r="G71" s="78"/>
      <c r="H71" s="78">
        <v>100</v>
      </c>
      <c r="I71" s="78">
        <v>4</v>
      </c>
      <c r="J71" s="78">
        <v>500</v>
      </c>
      <c r="K71" s="78">
        <v>10</v>
      </c>
      <c r="L71" s="197">
        <f t="shared" ref="L71:L75" si="2">E71+F71+G71+H71+I71+J71+K71</f>
        <v>674</v>
      </c>
      <c r="M71" s="274">
        <v>12</v>
      </c>
      <c r="N71" s="274">
        <f t="shared" ref="N71:N75" si="3">M71*L71</f>
        <v>8088</v>
      </c>
    </row>
    <row r="72" spans="1:14" x14ac:dyDescent="0.25">
      <c r="A72" s="270">
        <v>70</v>
      </c>
      <c r="B72" s="408">
        <v>17004073</v>
      </c>
      <c r="C72" s="79" t="s">
        <v>1864</v>
      </c>
      <c r="D72" s="58" t="s">
        <v>20</v>
      </c>
      <c r="E72" s="78">
        <v>50</v>
      </c>
      <c r="F72" s="78">
        <v>20</v>
      </c>
      <c r="G72" s="78"/>
      <c r="H72" s="78">
        <v>100</v>
      </c>
      <c r="I72" s="78">
        <v>4</v>
      </c>
      <c r="J72" s="78">
        <v>500</v>
      </c>
      <c r="K72" s="78">
        <v>10</v>
      </c>
      <c r="L72" s="197">
        <f t="shared" si="2"/>
        <v>684</v>
      </c>
      <c r="M72" s="274">
        <v>3.5</v>
      </c>
      <c r="N72" s="274">
        <f t="shared" si="3"/>
        <v>2394</v>
      </c>
    </row>
    <row r="73" spans="1:14" ht="24" x14ac:dyDescent="0.25">
      <c r="A73" s="270">
        <v>71</v>
      </c>
      <c r="B73" s="408">
        <v>17001385</v>
      </c>
      <c r="C73" s="79" t="s">
        <v>1865</v>
      </c>
      <c r="D73" s="58" t="s">
        <v>20</v>
      </c>
      <c r="E73" s="78"/>
      <c r="F73" s="78"/>
      <c r="G73" s="78"/>
      <c r="H73" s="78">
        <v>100</v>
      </c>
      <c r="I73" s="78">
        <v>20</v>
      </c>
      <c r="J73" s="78">
        <v>50</v>
      </c>
      <c r="K73" s="78">
        <v>10</v>
      </c>
      <c r="L73" s="197">
        <f t="shared" si="2"/>
        <v>180</v>
      </c>
      <c r="M73" s="274">
        <v>36</v>
      </c>
      <c r="N73" s="274">
        <f t="shared" si="3"/>
        <v>6480</v>
      </c>
    </row>
    <row r="74" spans="1:14" x14ac:dyDescent="0.25">
      <c r="A74" s="270">
        <v>72</v>
      </c>
      <c r="B74" s="408">
        <v>17002138</v>
      </c>
      <c r="C74" s="79" t="s">
        <v>1870</v>
      </c>
      <c r="D74" s="58" t="s">
        <v>20</v>
      </c>
      <c r="E74" s="78">
        <v>20</v>
      </c>
      <c r="F74" s="78"/>
      <c r="G74" s="78"/>
      <c r="H74" s="78">
        <v>100</v>
      </c>
      <c r="I74" s="78">
        <v>20</v>
      </c>
      <c r="J74" s="78">
        <v>100</v>
      </c>
      <c r="K74" s="78">
        <v>10</v>
      </c>
      <c r="L74" s="197">
        <f t="shared" si="2"/>
        <v>250</v>
      </c>
      <c r="M74" s="274">
        <v>152</v>
      </c>
      <c r="N74" s="274">
        <f t="shared" si="3"/>
        <v>38000</v>
      </c>
    </row>
    <row r="75" spans="1:14" x14ac:dyDescent="0.25">
      <c r="A75" s="270">
        <v>73</v>
      </c>
      <c r="B75" s="408">
        <v>352001008</v>
      </c>
      <c r="C75" s="79" t="s">
        <v>1869</v>
      </c>
      <c r="D75" s="58" t="s">
        <v>20</v>
      </c>
      <c r="E75" s="78"/>
      <c r="F75" s="78"/>
      <c r="G75" s="78"/>
      <c r="H75" s="78">
        <v>30</v>
      </c>
      <c r="I75" s="78"/>
      <c r="J75" s="78">
        <v>60</v>
      </c>
      <c r="K75" s="78"/>
      <c r="L75" s="197">
        <f t="shared" si="2"/>
        <v>90</v>
      </c>
      <c r="M75" s="274">
        <v>185</v>
      </c>
      <c r="N75" s="274">
        <f t="shared" si="3"/>
        <v>16650</v>
      </c>
    </row>
    <row r="76" spans="1:14" x14ac:dyDescent="0.25">
      <c r="A76" s="941" t="s">
        <v>2885</v>
      </c>
      <c r="B76" s="942"/>
      <c r="C76" s="942"/>
      <c r="D76" s="942"/>
      <c r="E76" s="943"/>
      <c r="F76" s="541"/>
      <c r="G76" s="541"/>
      <c r="H76" s="541"/>
      <c r="I76" s="541"/>
      <c r="J76" s="541"/>
      <c r="K76" s="541"/>
      <c r="L76" s="541"/>
      <c r="M76" s="574"/>
      <c r="N76" s="574">
        <f>SUM(N7:N75)</f>
        <v>603892.87</v>
      </c>
    </row>
  </sheetData>
  <sortState ref="C7:C92">
    <sortCondition ref="C94"/>
  </sortState>
  <mergeCells count="5">
    <mergeCell ref="A76:E76"/>
    <mergeCell ref="A5:N5"/>
    <mergeCell ref="A4:E4"/>
    <mergeCell ref="A2:G2"/>
    <mergeCell ref="A3:G3"/>
  </mergeCells>
  <pageMargins left="0.31496062992125984" right="0.31496062992125984" top="0.78740157480314965" bottom="0.78740157480314965" header="0.31496062992125984" footer="0.31496062992125984"/>
  <pageSetup paperSize="9" scale="9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G57"/>
  <sheetViews>
    <sheetView workbookViewId="0">
      <selection activeCell="N10" sqref="N10"/>
    </sheetView>
  </sheetViews>
  <sheetFormatPr defaultRowHeight="15" x14ac:dyDescent="0.25"/>
  <cols>
    <col min="1" max="1" width="5" bestFit="1" customWidth="1"/>
    <col min="2" max="2" width="10.85546875" style="128" bestFit="1" customWidth="1"/>
    <col min="3" max="3" width="59.7109375" customWidth="1"/>
    <col min="4" max="4" width="6.5703125" style="84" bestFit="1" customWidth="1"/>
    <col min="5" max="5" width="6.7109375" bestFit="1" customWidth="1"/>
    <col min="6" max="6" width="6.5703125" bestFit="1" customWidth="1"/>
    <col min="7" max="7" width="11.7109375" bestFit="1" customWidth="1"/>
    <col min="8" max="8" width="9.140625" customWidth="1"/>
  </cols>
  <sheetData>
    <row r="2" spans="1:7" x14ac:dyDescent="0.25">
      <c r="A2" s="83"/>
      <c r="B2" s="172"/>
      <c r="C2" s="7"/>
      <c r="D2" s="7"/>
      <c r="E2" s="7"/>
    </row>
    <row r="3" spans="1:7" ht="18.75" x14ac:dyDescent="0.25">
      <c r="A3" s="757" t="s">
        <v>0</v>
      </c>
      <c r="B3" s="757"/>
      <c r="C3" s="757"/>
      <c r="D3" s="757"/>
      <c r="E3" s="757"/>
      <c r="F3" s="757"/>
      <c r="G3" s="757"/>
    </row>
    <row r="4" spans="1:7" ht="18.75" x14ac:dyDescent="0.25">
      <c r="A4" s="757" t="s">
        <v>1</v>
      </c>
      <c r="B4" s="757"/>
      <c r="C4" s="757"/>
      <c r="D4" s="757"/>
      <c r="E4" s="757"/>
      <c r="F4" s="757"/>
      <c r="G4" s="757"/>
    </row>
    <row r="5" spans="1:7" ht="19.5" thickBot="1" x14ac:dyDescent="0.3">
      <c r="A5" s="785" t="s">
        <v>2</v>
      </c>
      <c r="B5" s="785"/>
      <c r="C5" s="785"/>
      <c r="D5" s="785"/>
      <c r="E5" s="785"/>
      <c r="F5" s="785"/>
      <c r="G5" s="785"/>
    </row>
    <row r="6" spans="1:7" ht="34.5" thickBot="1" x14ac:dyDescent="0.7">
      <c r="A6" s="946" t="s">
        <v>840</v>
      </c>
      <c r="B6" s="947"/>
      <c r="C6" s="947"/>
      <c r="D6" s="947"/>
      <c r="E6" s="947"/>
      <c r="F6" s="947"/>
      <c r="G6" s="948"/>
    </row>
    <row r="7" spans="1:7" x14ac:dyDescent="0.25">
      <c r="A7" s="132" t="s">
        <v>390</v>
      </c>
      <c r="B7" s="132" t="s">
        <v>2613</v>
      </c>
      <c r="C7" s="369" t="s">
        <v>131</v>
      </c>
      <c r="D7" s="132" t="s">
        <v>6</v>
      </c>
      <c r="E7" s="132" t="s">
        <v>3457</v>
      </c>
      <c r="F7" s="344" t="s">
        <v>868</v>
      </c>
      <c r="G7" s="344" t="s">
        <v>869</v>
      </c>
    </row>
    <row r="8" spans="1:7" ht="276" x14ac:dyDescent="0.25">
      <c r="A8" s="410">
        <v>1</v>
      </c>
      <c r="B8" s="411">
        <v>363001014</v>
      </c>
      <c r="C8" s="68" t="s">
        <v>1872</v>
      </c>
      <c r="D8" s="412" t="s">
        <v>32</v>
      </c>
      <c r="E8" s="270">
        <v>5</v>
      </c>
      <c r="F8" s="570">
        <v>38.4</v>
      </c>
      <c r="G8" s="570">
        <f>E8*F8</f>
        <v>192</v>
      </c>
    </row>
    <row r="9" spans="1:7" ht="24" x14ac:dyDescent="0.25">
      <c r="A9" s="412" t="s">
        <v>3094</v>
      </c>
      <c r="B9" s="413">
        <v>2002204</v>
      </c>
      <c r="C9" s="68" t="s">
        <v>864</v>
      </c>
      <c r="D9" s="412" t="s">
        <v>20</v>
      </c>
      <c r="E9" s="270">
        <v>150</v>
      </c>
      <c r="F9" s="570">
        <v>246.5</v>
      </c>
      <c r="G9" s="570">
        <f>E9*F9</f>
        <v>36975</v>
      </c>
    </row>
    <row r="10" spans="1:7" x14ac:dyDescent="0.25">
      <c r="A10" s="412" t="s">
        <v>3095</v>
      </c>
      <c r="B10" s="413">
        <v>363001045</v>
      </c>
      <c r="C10" s="68" t="s">
        <v>520</v>
      </c>
      <c r="D10" s="412" t="s">
        <v>20</v>
      </c>
      <c r="E10" s="270">
        <v>10</v>
      </c>
      <c r="F10" s="570">
        <v>6.88</v>
      </c>
      <c r="G10" s="570">
        <f t="shared" ref="G10:G56" si="0">E10*F10</f>
        <v>68.8</v>
      </c>
    </row>
    <row r="11" spans="1:7" ht="36" x14ac:dyDescent="0.25">
      <c r="A11" s="412" t="s">
        <v>3096</v>
      </c>
      <c r="B11" s="413">
        <v>51003134</v>
      </c>
      <c r="C11" s="68" t="s">
        <v>522</v>
      </c>
      <c r="D11" s="412" t="s">
        <v>20</v>
      </c>
      <c r="E11" s="381">
        <v>80</v>
      </c>
      <c r="F11" s="570">
        <v>81.06</v>
      </c>
      <c r="G11" s="570">
        <f t="shared" si="0"/>
        <v>6484.8</v>
      </c>
    </row>
    <row r="12" spans="1:7" ht="24" x14ac:dyDescent="0.25">
      <c r="A12" s="412" t="s">
        <v>3097</v>
      </c>
      <c r="B12" s="413">
        <v>363001049</v>
      </c>
      <c r="C12" s="68" t="s">
        <v>852</v>
      </c>
      <c r="D12" s="412" t="s">
        <v>20</v>
      </c>
      <c r="E12" s="270">
        <v>100</v>
      </c>
      <c r="F12" s="570">
        <v>54.05</v>
      </c>
      <c r="G12" s="570">
        <f t="shared" si="0"/>
        <v>5405</v>
      </c>
    </row>
    <row r="13" spans="1:7" ht="24" x14ac:dyDescent="0.25">
      <c r="A13" s="412" t="s">
        <v>3098</v>
      </c>
      <c r="B13" s="413">
        <v>363001044</v>
      </c>
      <c r="C13" s="68" t="s">
        <v>521</v>
      </c>
      <c r="D13" s="412" t="s">
        <v>20</v>
      </c>
      <c r="E13" s="270">
        <v>50</v>
      </c>
      <c r="F13" s="570">
        <v>54.05</v>
      </c>
      <c r="G13" s="570">
        <f t="shared" si="0"/>
        <v>2702.5</v>
      </c>
    </row>
    <row r="14" spans="1:7" ht="48" x14ac:dyDescent="0.25">
      <c r="A14" s="412" t="s">
        <v>3099</v>
      </c>
      <c r="B14" s="413">
        <v>2001730</v>
      </c>
      <c r="C14" s="68" t="s">
        <v>523</v>
      </c>
      <c r="D14" s="412" t="s">
        <v>90</v>
      </c>
      <c r="E14" s="270">
        <v>50</v>
      </c>
      <c r="F14" s="570">
        <v>16.87</v>
      </c>
      <c r="G14" s="570">
        <f t="shared" si="0"/>
        <v>843.5</v>
      </c>
    </row>
    <row r="15" spans="1:7" ht="84" x14ac:dyDescent="0.25">
      <c r="A15" s="412" t="s">
        <v>3100</v>
      </c>
      <c r="B15" s="413">
        <v>51001903</v>
      </c>
      <c r="C15" s="68" t="s">
        <v>865</v>
      </c>
      <c r="D15" s="412" t="s">
        <v>524</v>
      </c>
      <c r="E15" s="270">
        <v>50</v>
      </c>
      <c r="F15" s="570">
        <v>13.16</v>
      </c>
      <c r="G15" s="570">
        <f t="shared" si="0"/>
        <v>658</v>
      </c>
    </row>
    <row r="16" spans="1:7" ht="84" x14ac:dyDescent="0.25">
      <c r="A16" s="412" t="s">
        <v>3101</v>
      </c>
      <c r="B16" s="413">
        <v>51001897</v>
      </c>
      <c r="C16" s="68" t="s">
        <v>2853</v>
      </c>
      <c r="D16" s="412" t="s">
        <v>524</v>
      </c>
      <c r="E16" s="270">
        <v>50</v>
      </c>
      <c r="F16" s="570">
        <v>7.63</v>
      </c>
      <c r="G16" s="570">
        <f t="shared" si="0"/>
        <v>381.5</v>
      </c>
    </row>
    <row r="17" spans="1:7" ht="84" x14ac:dyDescent="0.25">
      <c r="A17" s="412" t="s">
        <v>3102</v>
      </c>
      <c r="B17" s="413">
        <v>363001092</v>
      </c>
      <c r="C17" s="68" t="s">
        <v>1873</v>
      </c>
      <c r="D17" s="412" t="s">
        <v>524</v>
      </c>
      <c r="E17" s="270">
        <v>50</v>
      </c>
      <c r="F17" s="570">
        <v>7.63</v>
      </c>
      <c r="G17" s="570">
        <f t="shared" si="0"/>
        <v>381.5</v>
      </c>
    </row>
    <row r="18" spans="1:7" ht="84" x14ac:dyDescent="0.25">
      <c r="A18" s="412" t="s">
        <v>3103</v>
      </c>
      <c r="B18" s="413">
        <v>363001196</v>
      </c>
      <c r="C18" s="68" t="s">
        <v>1874</v>
      </c>
      <c r="D18" s="412" t="s">
        <v>524</v>
      </c>
      <c r="E18" s="270">
        <v>40</v>
      </c>
      <c r="F18" s="570">
        <v>3</v>
      </c>
      <c r="G18" s="570">
        <f t="shared" si="0"/>
        <v>120</v>
      </c>
    </row>
    <row r="19" spans="1:7" ht="84" x14ac:dyDescent="0.25">
      <c r="A19" s="412" t="s">
        <v>3104</v>
      </c>
      <c r="B19" s="413">
        <v>363001096</v>
      </c>
      <c r="C19" s="68" t="s">
        <v>866</v>
      </c>
      <c r="D19" s="412" t="s">
        <v>524</v>
      </c>
      <c r="E19" s="270">
        <v>20</v>
      </c>
      <c r="F19" s="570">
        <v>3.99</v>
      </c>
      <c r="G19" s="570">
        <f t="shared" si="0"/>
        <v>79.800000000000011</v>
      </c>
    </row>
    <row r="20" spans="1:7" ht="84" x14ac:dyDescent="0.25">
      <c r="A20" s="412" t="s">
        <v>3105</v>
      </c>
      <c r="B20" s="413">
        <v>51001914</v>
      </c>
      <c r="C20" s="68" t="s">
        <v>1875</v>
      </c>
      <c r="D20" s="412" t="s">
        <v>524</v>
      </c>
      <c r="E20" s="270">
        <v>20</v>
      </c>
      <c r="F20" s="570">
        <v>7.63</v>
      </c>
      <c r="G20" s="570">
        <f t="shared" si="0"/>
        <v>152.6</v>
      </c>
    </row>
    <row r="21" spans="1:7" ht="84" x14ac:dyDescent="0.25">
      <c r="A21" s="412" t="s">
        <v>3106</v>
      </c>
      <c r="B21" s="413">
        <v>51001912</v>
      </c>
      <c r="C21" s="68" t="s">
        <v>1876</v>
      </c>
      <c r="D21" s="412" t="s">
        <v>524</v>
      </c>
      <c r="E21" s="270">
        <v>20</v>
      </c>
      <c r="F21" s="570">
        <v>7.63</v>
      </c>
      <c r="G21" s="570">
        <f t="shared" si="0"/>
        <v>152.6</v>
      </c>
    </row>
    <row r="22" spans="1:7" ht="84" x14ac:dyDescent="0.25">
      <c r="A22" s="412" t="s">
        <v>3107</v>
      </c>
      <c r="B22" s="413">
        <v>2002198</v>
      </c>
      <c r="C22" s="68" t="s">
        <v>1877</v>
      </c>
      <c r="D22" s="412" t="s">
        <v>524</v>
      </c>
      <c r="E22" s="270">
        <v>50</v>
      </c>
      <c r="F22" s="570">
        <v>18</v>
      </c>
      <c r="G22" s="570">
        <f t="shared" si="0"/>
        <v>900</v>
      </c>
    </row>
    <row r="23" spans="1:7" ht="84" x14ac:dyDescent="0.25">
      <c r="A23" s="412" t="s">
        <v>3108</v>
      </c>
      <c r="B23" s="413">
        <v>2001051</v>
      </c>
      <c r="C23" s="68" t="s">
        <v>1878</v>
      </c>
      <c r="D23" s="412" t="s">
        <v>524</v>
      </c>
      <c r="E23" s="270">
        <v>50</v>
      </c>
      <c r="F23" s="570">
        <v>9.99</v>
      </c>
      <c r="G23" s="570">
        <f t="shared" si="0"/>
        <v>499.5</v>
      </c>
    </row>
    <row r="24" spans="1:7" ht="84" x14ac:dyDescent="0.25">
      <c r="A24" s="412" t="s">
        <v>3109</v>
      </c>
      <c r="B24" s="413">
        <v>363001091</v>
      </c>
      <c r="C24" s="68" t="s">
        <v>1879</v>
      </c>
      <c r="D24" s="412" t="s">
        <v>524</v>
      </c>
      <c r="E24" s="270">
        <v>40</v>
      </c>
      <c r="F24" s="570">
        <v>7.63</v>
      </c>
      <c r="G24" s="570">
        <f t="shared" si="0"/>
        <v>305.2</v>
      </c>
    </row>
    <row r="25" spans="1:7" ht="84" x14ac:dyDescent="0.25">
      <c r="A25" s="412" t="s">
        <v>3110</v>
      </c>
      <c r="B25" s="413">
        <v>51001904</v>
      </c>
      <c r="C25" s="68" t="s">
        <v>1880</v>
      </c>
      <c r="D25" s="412" t="s">
        <v>524</v>
      </c>
      <c r="E25" s="270">
        <v>20</v>
      </c>
      <c r="F25" s="570">
        <v>7.64</v>
      </c>
      <c r="G25" s="570">
        <f t="shared" si="0"/>
        <v>152.79999999999998</v>
      </c>
    </row>
    <row r="26" spans="1:7" ht="84" x14ac:dyDescent="0.25">
      <c r="A26" s="412" t="s">
        <v>3111</v>
      </c>
      <c r="B26" s="413">
        <v>51001905</v>
      </c>
      <c r="C26" s="68" t="s">
        <v>1881</v>
      </c>
      <c r="D26" s="412" t="s">
        <v>524</v>
      </c>
      <c r="E26" s="270">
        <v>20</v>
      </c>
      <c r="F26" s="570">
        <v>7.64</v>
      </c>
      <c r="G26" s="570">
        <f t="shared" si="0"/>
        <v>152.79999999999998</v>
      </c>
    </row>
    <row r="27" spans="1:7" ht="84" x14ac:dyDescent="0.25">
      <c r="A27" s="412" t="s">
        <v>3112</v>
      </c>
      <c r="B27" s="413">
        <v>2001979</v>
      </c>
      <c r="C27" s="68" t="s">
        <v>867</v>
      </c>
      <c r="D27" s="412" t="s">
        <v>524</v>
      </c>
      <c r="E27" s="270">
        <v>20</v>
      </c>
      <c r="F27" s="570">
        <v>6.6</v>
      </c>
      <c r="G27" s="570">
        <f t="shared" si="0"/>
        <v>132</v>
      </c>
    </row>
    <row r="28" spans="1:7" ht="84" x14ac:dyDescent="0.25">
      <c r="A28" s="412" t="s">
        <v>3113</v>
      </c>
      <c r="B28" s="413">
        <v>51001899</v>
      </c>
      <c r="C28" s="68" t="s">
        <v>1882</v>
      </c>
      <c r="D28" s="412" t="s">
        <v>524</v>
      </c>
      <c r="E28" s="270">
        <v>20</v>
      </c>
      <c r="F28" s="570">
        <v>7.64</v>
      </c>
      <c r="G28" s="570">
        <f t="shared" si="0"/>
        <v>152.79999999999998</v>
      </c>
    </row>
    <row r="29" spans="1:7" ht="84" x14ac:dyDescent="0.25">
      <c r="A29" s="412" t="s">
        <v>3114</v>
      </c>
      <c r="B29" s="413">
        <v>51001901</v>
      </c>
      <c r="C29" s="68" t="s">
        <v>853</v>
      </c>
      <c r="D29" s="412" t="s">
        <v>524</v>
      </c>
      <c r="E29" s="270">
        <v>20</v>
      </c>
      <c r="F29" s="570">
        <v>7.63</v>
      </c>
      <c r="G29" s="570">
        <f t="shared" si="0"/>
        <v>152.6</v>
      </c>
    </row>
    <row r="30" spans="1:7" ht="84" x14ac:dyDescent="0.25">
      <c r="A30" s="412" t="s">
        <v>3115</v>
      </c>
      <c r="B30" s="413">
        <v>51001906</v>
      </c>
      <c r="C30" s="68" t="s">
        <v>870</v>
      </c>
      <c r="D30" s="412" t="s">
        <v>524</v>
      </c>
      <c r="E30" s="270">
        <v>40</v>
      </c>
      <c r="F30" s="570">
        <v>7.63</v>
      </c>
      <c r="G30" s="570">
        <f t="shared" si="0"/>
        <v>305.2</v>
      </c>
    </row>
    <row r="31" spans="1:7" ht="84" x14ac:dyDescent="0.25">
      <c r="A31" s="412" t="s">
        <v>3116</v>
      </c>
      <c r="B31" s="413">
        <v>51001908</v>
      </c>
      <c r="C31" s="68" t="s">
        <v>854</v>
      </c>
      <c r="D31" s="412" t="s">
        <v>524</v>
      </c>
      <c r="E31" s="270">
        <v>20</v>
      </c>
      <c r="F31" s="570">
        <v>7.63</v>
      </c>
      <c r="G31" s="570">
        <f t="shared" si="0"/>
        <v>152.6</v>
      </c>
    </row>
    <row r="32" spans="1:7" ht="84" x14ac:dyDescent="0.25">
      <c r="A32" s="412" t="s">
        <v>3117</v>
      </c>
      <c r="B32" s="413">
        <v>51001896</v>
      </c>
      <c r="C32" s="68" t="s">
        <v>855</v>
      </c>
      <c r="D32" s="412" t="s">
        <v>524</v>
      </c>
      <c r="E32" s="270">
        <v>20</v>
      </c>
      <c r="F32" s="570">
        <v>7.63</v>
      </c>
      <c r="G32" s="570">
        <f t="shared" si="0"/>
        <v>152.6</v>
      </c>
    </row>
    <row r="33" spans="1:7" ht="84" x14ac:dyDescent="0.25">
      <c r="A33" s="412" t="s">
        <v>3118</v>
      </c>
      <c r="B33" s="413">
        <v>2002197</v>
      </c>
      <c r="C33" s="68" t="s">
        <v>871</v>
      </c>
      <c r="D33" s="412" t="s">
        <v>524</v>
      </c>
      <c r="E33" s="270">
        <v>20</v>
      </c>
      <c r="F33" s="570">
        <v>7.63</v>
      </c>
      <c r="G33" s="570">
        <f t="shared" si="0"/>
        <v>152.6</v>
      </c>
    </row>
    <row r="34" spans="1:7" ht="84" x14ac:dyDescent="0.25">
      <c r="A34" s="412" t="s">
        <v>3119</v>
      </c>
      <c r="B34" s="413">
        <v>363001072</v>
      </c>
      <c r="C34" s="68" t="s">
        <v>856</v>
      </c>
      <c r="D34" s="412" t="s">
        <v>524</v>
      </c>
      <c r="E34" s="270">
        <v>20</v>
      </c>
      <c r="F34" s="570">
        <v>7.63</v>
      </c>
      <c r="G34" s="570">
        <f t="shared" si="0"/>
        <v>152.6</v>
      </c>
    </row>
    <row r="35" spans="1:7" ht="84" x14ac:dyDescent="0.25">
      <c r="A35" s="412" t="s">
        <v>3120</v>
      </c>
      <c r="B35" s="413">
        <v>51001915</v>
      </c>
      <c r="C35" s="68" t="s">
        <v>1883</v>
      </c>
      <c r="D35" s="412" t="s">
        <v>524</v>
      </c>
      <c r="E35" s="270">
        <v>20</v>
      </c>
      <c r="F35" s="570">
        <v>7.63</v>
      </c>
      <c r="G35" s="570">
        <f t="shared" si="0"/>
        <v>152.6</v>
      </c>
    </row>
    <row r="36" spans="1:7" ht="84" x14ac:dyDescent="0.25">
      <c r="A36" s="412" t="s">
        <v>3121</v>
      </c>
      <c r="B36" s="413">
        <v>51001913</v>
      </c>
      <c r="C36" s="68" t="s">
        <v>1884</v>
      </c>
      <c r="D36" s="412" t="s">
        <v>524</v>
      </c>
      <c r="E36" s="270">
        <v>20</v>
      </c>
      <c r="F36" s="570">
        <v>7.63</v>
      </c>
      <c r="G36" s="570">
        <f t="shared" si="0"/>
        <v>152.6</v>
      </c>
    </row>
    <row r="37" spans="1:7" ht="84" x14ac:dyDescent="0.25">
      <c r="A37" s="412" t="s">
        <v>3122</v>
      </c>
      <c r="B37" s="413">
        <v>363001090</v>
      </c>
      <c r="C37" s="68" t="s">
        <v>872</v>
      </c>
      <c r="D37" s="412" t="s">
        <v>524</v>
      </c>
      <c r="E37" s="270">
        <v>60</v>
      </c>
      <c r="F37" s="570">
        <v>7.63</v>
      </c>
      <c r="G37" s="570">
        <f t="shared" si="0"/>
        <v>457.8</v>
      </c>
    </row>
    <row r="38" spans="1:7" ht="60" x14ac:dyDescent="0.25">
      <c r="A38" s="412" t="s">
        <v>3123</v>
      </c>
      <c r="B38" s="413">
        <v>2002199</v>
      </c>
      <c r="C38" s="68" t="s">
        <v>873</v>
      </c>
      <c r="D38" s="412" t="s">
        <v>90</v>
      </c>
      <c r="E38" s="270">
        <v>60</v>
      </c>
      <c r="F38" s="570">
        <v>143</v>
      </c>
      <c r="G38" s="570">
        <f t="shared" si="0"/>
        <v>8580</v>
      </c>
    </row>
    <row r="39" spans="1:7" x14ac:dyDescent="0.25">
      <c r="A39" s="412" t="s">
        <v>3124</v>
      </c>
      <c r="B39" s="413">
        <v>2001733</v>
      </c>
      <c r="C39" s="68" t="s">
        <v>1885</v>
      </c>
      <c r="D39" s="412" t="s">
        <v>32</v>
      </c>
      <c r="E39" s="270">
        <v>60</v>
      </c>
      <c r="F39" s="570">
        <v>4.6500000000000004</v>
      </c>
      <c r="G39" s="570">
        <f t="shared" si="0"/>
        <v>279</v>
      </c>
    </row>
    <row r="40" spans="1:7" ht="72" x14ac:dyDescent="0.25">
      <c r="A40" s="412" t="s">
        <v>3125</v>
      </c>
      <c r="B40" s="413">
        <v>363001121</v>
      </c>
      <c r="C40" s="68" t="s">
        <v>1886</v>
      </c>
      <c r="D40" s="412" t="s">
        <v>32</v>
      </c>
      <c r="E40" s="270">
        <v>60</v>
      </c>
      <c r="F40" s="570">
        <v>19.5</v>
      </c>
      <c r="G40" s="570">
        <f t="shared" si="0"/>
        <v>1170</v>
      </c>
    </row>
    <row r="41" spans="1:7" ht="24" x14ac:dyDescent="0.25">
      <c r="A41" s="412" t="s">
        <v>3126</v>
      </c>
      <c r="B41" s="413">
        <v>2001732</v>
      </c>
      <c r="C41" s="68" t="s">
        <v>857</v>
      </c>
      <c r="D41" s="412" t="s">
        <v>32</v>
      </c>
      <c r="E41" s="270">
        <v>20</v>
      </c>
      <c r="F41" s="570">
        <v>6.66</v>
      </c>
      <c r="G41" s="570">
        <f t="shared" si="0"/>
        <v>133.19999999999999</v>
      </c>
    </row>
    <row r="42" spans="1:7" ht="96" x14ac:dyDescent="0.25">
      <c r="A42" s="412" t="s">
        <v>3127</v>
      </c>
      <c r="B42" s="413">
        <v>2001696</v>
      </c>
      <c r="C42" s="68" t="s">
        <v>1887</v>
      </c>
      <c r="D42" s="412" t="s">
        <v>140</v>
      </c>
      <c r="E42" s="270">
        <v>20</v>
      </c>
      <c r="F42" s="570">
        <v>13.75</v>
      </c>
      <c r="G42" s="570">
        <f t="shared" si="0"/>
        <v>275</v>
      </c>
    </row>
    <row r="43" spans="1:7" ht="72" x14ac:dyDescent="0.25">
      <c r="A43" s="412" t="s">
        <v>3128</v>
      </c>
      <c r="B43" s="413">
        <v>2002212</v>
      </c>
      <c r="C43" s="68" t="s">
        <v>858</v>
      </c>
      <c r="D43" s="412" t="s">
        <v>20</v>
      </c>
      <c r="E43" s="270">
        <v>20</v>
      </c>
      <c r="F43" s="570">
        <v>132</v>
      </c>
      <c r="G43" s="570">
        <f t="shared" si="0"/>
        <v>2640</v>
      </c>
    </row>
    <row r="44" spans="1:7" ht="84" x14ac:dyDescent="0.25">
      <c r="A44" s="412" t="s">
        <v>3129</v>
      </c>
      <c r="B44" s="413">
        <v>2002208</v>
      </c>
      <c r="C44" s="68" t="s">
        <v>874</v>
      </c>
      <c r="D44" s="412" t="s">
        <v>139</v>
      </c>
      <c r="E44" s="270">
        <v>20</v>
      </c>
      <c r="F44" s="570">
        <v>98.75</v>
      </c>
      <c r="G44" s="570">
        <f t="shared" si="0"/>
        <v>1975</v>
      </c>
    </row>
    <row r="45" spans="1:7" ht="108" x14ac:dyDescent="0.25">
      <c r="A45" s="412">
        <v>38</v>
      </c>
      <c r="B45" s="413">
        <v>2002205</v>
      </c>
      <c r="C45" s="68" t="s">
        <v>1888</v>
      </c>
      <c r="D45" s="412" t="s">
        <v>21</v>
      </c>
      <c r="E45" s="270">
        <v>20</v>
      </c>
      <c r="F45" s="570">
        <v>33.75</v>
      </c>
      <c r="G45" s="570">
        <f t="shared" si="0"/>
        <v>675</v>
      </c>
    </row>
    <row r="46" spans="1:7" ht="240" x14ac:dyDescent="0.25">
      <c r="A46" s="412" t="s">
        <v>3130</v>
      </c>
      <c r="B46" s="413">
        <v>2002206</v>
      </c>
      <c r="C46" s="68" t="s">
        <v>1889</v>
      </c>
      <c r="D46" s="412" t="s">
        <v>20</v>
      </c>
      <c r="E46" s="270">
        <v>20</v>
      </c>
      <c r="F46" s="570">
        <v>40</v>
      </c>
      <c r="G46" s="570">
        <f t="shared" si="0"/>
        <v>800</v>
      </c>
    </row>
    <row r="47" spans="1:7" ht="24" x14ac:dyDescent="0.25">
      <c r="A47" s="412" t="s">
        <v>3131</v>
      </c>
      <c r="B47" s="413">
        <v>2002209</v>
      </c>
      <c r="C47" s="68" t="s">
        <v>875</v>
      </c>
      <c r="D47" s="412" t="s">
        <v>20</v>
      </c>
      <c r="E47" s="270">
        <v>64</v>
      </c>
      <c r="F47" s="570">
        <v>63.04</v>
      </c>
      <c r="G47" s="570">
        <f t="shared" si="0"/>
        <v>4034.56</v>
      </c>
    </row>
    <row r="48" spans="1:7" ht="24" x14ac:dyDescent="0.25">
      <c r="A48" s="412" t="s">
        <v>3132</v>
      </c>
      <c r="B48" s="413">
        <v>2002210</v>
      </c>
      <c r="C48" s="68" t="s">
        <v>525</v>
      </c>
      <c r="D48" s="412" t="s">
        <v>20</v>
      </c>
      <c r="E48" s="270">
        <v>20</v>
      </c>
      <c r="F48" s="570">
        <v>63.04</v>
      </c>
      <c r="G48" s="570">
        <f t="shared" si="0"/>
        <v>1260.8</v>
      </c>
    </row>
    <row r="49" spans="1:7" ht="24" x14ac:dyDescent="0.25">
      <c r="A49" s="412" t="s">
        <v>3133</v>
      </c>
      <c r="B49" s="413">
        <v>2002211</v>
      </c>
      <c r="C49" s="68" t="s">
        <v>526</v>
      </c>
      <c r="D49" s="412" t="s">
        <v>20</v>
      </c>
      <c r="E49" s="270">
        <v>100</v>
      </c>
      <c r="F49" s="570">
        <v>6.2</v>
      </c>
      <c r="G49" s="570">
        <f t="shared" si="0"/>
        <v>620</v>
      </c>
    </row>
    <row r="50" spans="1:7" x14ac:dyDescent="0.25">
      <c r="A50" s="412" t="s">
        <v>3134</v>
      </c>
      <c r="B50" s="413">
        <v>2002200</v>
      </c>
      <c r="C50" s="68" t="s">
        <v>859</v>
      </c>
      <c r="D50" s="412" t="s">
        <v>20</v>
      </c>
      <c r="E50" s="270">
        <v>16</v>
      </c>
      <c r="F50" s="570">
        <v>18</v>
      </c>
      <c r="G50" s="570">
        <f t="shared" si="0"/>
        <v>288</v>
      </c>
    </row>
    <row r="51" spans="1:7" ht="132" x14ac:dyDescent="0.25">
      <c r="A51" s="412" t="s">
        <v>3135</v>
      </c>
      <c r="B51" s="413">
        <v>2002207</v>
      </c>
      <c r="C51" s="68" t="s">
        <v>877</v>
      </c>
      <c r="D51" s="412" t="s">
        <v>20</v>
      </c>
      <c r="E51" s="270">
        <v>16</v>
      </c>
      <c r="F51" s="570">
        <v>32.6</v>
      </c>
      <c r="G51" s="570">
        <f t="shared" si="0"/>
        <v>521.6</v>
      </c>
    </row>
    <row r="52" spans="1:7" ht="36" x14ac:dyDescent="0.25">
      <c r="A52" s="412" t="s">
        <v>3136</v>
      </c>
      <c r="B52" s="413">
        <v>2002201</v>
      </c>
      <c r="C52" s="68" t="s">
        <v>860</v>
      </c>
      <c r="D52" s="412" t="s">
        <v>20</v>
      </c>
      <c r="E52" s="270">
        <v>16</v>
      </c>
      <c r="F52" s="570">
        <v>68</v>
      </c>
      <c r="G52" s="570">
        <f t="shared" si="0"/>
        <v>1088</v>
      </c>
    </row>
    <row r="53" spans="1:7" ht="36" x14ac:dyDescent="0.25">
      <c r="A53" s="412" t="s">
        <v>3137</v>
      </c>
      <c r="B53" s="413">
        <v>2001745</v>
      </c>
      <c r="C53" s="68" t="s">
        <v>876</v>
      </c>
      <c r="D53" s="412" t="s">
        <v>20</v>
      </c>
      <c r="E53" s="270">
        <v>16</v>
      </c>
      <c r="F53" s="570">
        <v>25.01</v>
      </c>
      <c r="G53" s="570">
        <f t="shared" si="0"/>
        <v>400.16</v>
      </c>
    </row>
    <row r="54" spans="1:7" ht="24" x14ac:dyDescent="0.25">
      <c r="A54" s="412" t="s">
        <v>3138</v>
      </c>
      <c r="B54" s="413">
        <v>2002002</v>
      </c>
      <c r="C54" s="68" t="s">
        <v>861</v>
      </c>
      <c r="D54" s="412" t="s">
        <v>20</v>
      </c>
      <c r="E54" s="270">
        <v>10</v>
      </c>
      <c r="F54" s="570">
        <v>59.1</v>
      </c>
      <c r="G54" s="570">
        <f t="shared" si="0"/>
        <v>591</v>
      </c>
    </row>
    <row r="55" spans="1:7" ht="72" x14ac:dyDescent="0.25">
      <c r="A55" s="743" t="s">
        <v>3139</v>
      </c>
      <c r="B55" s="744">
        <v>2002203</v>
      </c>
      <c r="C55" s="303" t="s">
        <v>862</v>
      </c>
      <c r="D55" s="743" t="s">
        <v>32</v>
      </c>
      <c r="E55" s="153">
        <v>500</v>
      </c>
      <c r="F55" s="745">
        <v>80</v>
      </c>
      <c r="G55" s="745">
        <f t="shared" si="0"/>
        <v>40000</v>
      </c>
    </row>
    <row r="56" spans="1:7" x14ac:dyDescent="0.25">
      <c r="A56" s="412" t="s">
        <v>3140</v>
      </c>
      <c r="B56" s="413">
        <v>2001969</v>
      </c>
      <c r="C56" s="68" t="s">
        <v>863</v>
      </c>
      <c r="D56" s="412" t="s">
        <v>20</v>
      </c>
      <c r="E56" s="270">
        <v>400</v>
      </c>
      <c r="F56" s="570">
        <v>33.03</v>
      </c>
      <c r="G56" s="570">
        <f t="shared" si="0"/>
        <v>13212</v>
      </c>
    </row>
    <row r="57" spans="1:7" x14ac:dyDescent="0.25">
      <c r="A57" s="833" t="s">
        <v>2885</v>
      </c>
      <c r="B57" s="833"/>
      <c r="C57" s="833"/>
      <c r="D57" s="527"/>
      <c r="E57" s="527"/>
      <c r="F57" s="746"/>
      <c r="G57" s="603">
        <f>SUM(G8:G56)</f>
        <v>137267.22</v>
      </c>
    </row>
  </sheetData>
  <mergeCells count="5">
    <mergeCell ref="A57:C57"/>
    <mergeCell ref="A6:G6"/>
    <mergeCell ref="A3:G3"/>
    <mergeCell ref="A4:G4"/>
    <mergeCell ref="A5:G5"/>
  </mergeCells>
  <pageMargins left="0.11811023622047245" right="0.11811023622047245" top="0.78740157480314965" bottom="0.78740157480314965" header="0.31496062992125984" footer="0.31496062992125984"/>
  <pageSetup paperSize="9" scale="9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6"/>
  <sheetViews>
    <sheetView workbookViewId="0">
      <selection activeCell="A5" sqref="A5:G5"/>
    </sheetView>
  </sheetViews>
  <sheetFormatPr defaultRowHeight="15" x14ac:dyDescent="0.25"/>
  <cols>
    <col min="1" max="1" width="4.85546875" bestFit="1" customWidth="1"/>
    <col min="2" max="2" width="10.85546875" style="128" bestFit="1" customWidth="1"/>
    <col min="3" max="3" width="57.7109375" customWidth="1"/>
    <col min="4" max="4" width="3.5703125" bestFit="1" customWidth="1"/>
    <col min="5" max="5" width="6.7109375" bestFit="1" customWidth="1"/>
    <col min="6" max="6" width="10.28515625" bestFit="1" customWidth="1"/>
    <col min="7" max="7" width="11.7109375" bestFit="1" customWidth="1"/>
  </cols>
  <sheetData>
    <row r="1" spans="1:7" x14ac:dyDescent="0.25">
      <c r="A1" s="83"/>
      <c r="B1" s="172"/>
      <c r="C1" s="7"/>
      <c r="D1" s="7"/>
      <c r="E1" s="7"/>
    </row>
    <row r="2" spans="1:7" ht="18.75" x14ac:dyDescent="0.25">
      <c r="A2" s="757" t="s">
        <v>0</v>
      </c>
      <c r="B2" s="757"/>
      <c r="C2" s="757"/>
      <c r="D2" s="757"/>
      <c r="E2" s="757"/>
      <c r="F2" s="757"/>
    </row>
    <row r="3" spans="1:7" ht="18.75" x14ac:dyDescent="0.25">
      <c r="A3" s="757" t="s">
        <v>1</v>
      </c>
      <c r="B3" s="757"/>
      <c r="C3" s="757"/>
      <c r="D3" s="757"/>
      <c r="E3" s="757"/>
      <c r="F3" s="757"/>
    </row>
    <row r="4" spans="1:7" ht="19.5" thickBot="1" x14ac:dyDescent="0.3">
      <c r="A4" s="758" t="s">
        <v>2</v>
      </c>
      <c r="B4" s="758"/>
      <c r="C4" s="758"/>
      <c r="D4" s="758"/>
      <c r="E4" s="758"/>
      <c r="F4" s="758"/>
    </row>
    <row r="5" spans="1:7" ht="23.25" thickBot="1" x14ac:dyDescent="0.5">
      <c r="A5" s="949" t="s">
        <v>1890</v>
      </c>
      <c r="B5" s="950"/>
      <c r="C5" s="950"/>
      <c r="D5" s="950"/>
      <c r="E5" s="950"/>
      <c r="F5" s="950"/>
      <c r="G5" s="951"/>
    </row>
    <row r="6" spans="1:7" x14ac:dyDescent="0.25">
      <c r="A6" s="132" t="s">
        <v>41</v>
      </c>
      <c r="B6" s="414" t="s">
        <v>4</v>
      </c>
      <c r="C6" s="132" t="s">
        <v>131</v>
      </c>
      <c r="D6" s="132" t="s">
        <v>20</v>
      </c>
      <c r="E6" s="132" t="s">
        <v>1506</v>
      </c>
      <c r="F6" s="344" t="s">
        <v>868</v>
      </c>
      <c r="G6" s="344" t="s">
        <v>869</v>
      </c>
    </row>
    <row r="7" spans="1:7" ht="132" x14ac:dyDescent="0.25">
      <c r="A7" s="78">
        <v>1</v>
      </c>
      <c r="B7" s="408">
        <v>51003702</v>
      </c>
      <c r="C7" s="64" t="s">
        <v>1891</v>
      </c>
      <c r="D7" s="58" t="s">
        <v>20</v>
      </c>
      <c r="E7" s="381">
        <v>20</v>
      </c>
      <c r="F7" s="570">
        <v>98</v>
      </c>
      <c r="G7" s="570">
        <f>E7*F7</f>
        <v>1960</v>
      </c>
    </row>
    <row r="8" spans="1:7" ht="24" x14ac:dyDescent="0.25">
      <c r="A8" s="78">
        <v>2</v>
      </c>
      <c r="B8" s="393">
        <v>2002183</v>
      </c>
      <c r="C8" s="64" t="s">
        <v>1892</v>
      </c>
      <c r="D8" s="58" t="s">
        <v>20</v>
      </c>
      <c r="E8" s="381">
        <v>4</v>
      </c>
      <c r="F8" s="570">
        <v>50</v>
      </c>
      <c r="G8" s="570">
        <f t="shared" ref="G8:G25" si="0">E8*F8</f>
        <v>200</v>
      </c>
    </row>
    <row r="9" spans="1:7" ht="72" x14ac:dyDescent="0.25">
      <c r="A9" s="78">
        <v>3</v>
      </c>
      <c r="B9" s="393">
        <v>2001698</v>
      </c>
      <c r="C9" s="64" t="s">
        <v>1893</v>
      </c>
      <c r="D9" s="58" t="s">
        <v>20</v>
      </c>
      <c r="E9" s="381">
        <v>10</v>
      </c>
      <c r="F9" s="570">
        <v>19</v>
      </c>
      <c r="G9" s="570">
        <f t="shared" si="0"/>
        <v>190</v>
      </c>
    </row>
    <row r="10" spans="1:7" ht="48" x14ac:dyDescent="0.25">
      <c r="A10" s="78">
        <v>4</v>
      </c>
      <c r="B10" s="393">
        <v>2003029</v>
      </c>
      <c r="C10" s="64" t="s">
        <v>1894</v>
      </c>
      <c r="D10" s="58" t="s">
        <v>20</v>
      </c>
      <c r="E10" s="381">
        <v>10</v>
      </c>
      <c r="F10" s="570">
        <v>20</v>
      </c>
      <c r="G10" s="570">
        <f t="shared" si="0"/>
        <v>200</v>
      </c>
    </row>
    <row r="11" spans="1:7" ht="72" x14ac:dyDescent="0.25">
      <c r="A11" s="78">
        <v>5</v>
      </c>
      <c r="B11" s="393">
        <v>2003017</v>
      </c>
      <c r="C11" s="64" t="s">
        <v>1895</v>
      </c>
      <c r="D11" s="58" t="s">
        <v>20</v>
      </c>
      <c r="E11" s="381">
        <v>10</v>
      </c>
      <c r="F11" s="570">
        <v>16</v>
      </c>
      <c r="G11" s="570">
        <f t="shared" si="0"/>
        <v>160</v>
      </c>
    </row>
    <row r="12" spans="1:7" ht="72" x14ac:dyDescent="0.25">
      <c r="A12" s="78">
        <v>6</v>
      </c>
      <c r="B12" s="393">
        <v>2001693</v>
      </c>
      <c r="C12" s="64" t="s">
        <v>1896</v>
      </c>
      <c r="D12" s="58" t="s">
        <v>20</v>
      </c>
      <c r="E12" s="381">
        <v>20</v>
      </c>
      <c r="F12" s="570">
        <v>15.99</v>
      </c>
      <c r="G12" s="570">
        <f t="shared" si="0"/>
        <v>319.8</v>
      </c>
    </row>
    <row r="13" spans="1:7" ht="84" x14ac:dyDescent="0.25">
      <c r="A13" s="78">
        <v>7</v>
      </c>
      <c r="B13" s="393">
        <v>2001694</v>
      </c>
      <c r="C13" s="64" t="s">
        <v>1897</v>
      </c>
      <c r="D13" s="58" t="s">
        <v>20</v>
      </c>
      <c r="E13" s="381">
        <v>10</v>
      </c>
      <c r="F13" s="570">
        <v>17.5</v>
      </c>
      <c r="G13" s="570">
        <f t="shared" si="0"/>
        <v>175</v>
      </c>
    </row>
    <row r="14" spans="1:7" ht="24" x14ac:dyDescent="0.25">
      <c r="A14" s="78">
        <v>8</v>
      </c>
      <c r="B14" s="393">
        <v>2003030</v>
      </c>
      <c r="C14" s="64" t="s">
        <v>1898</v>
      </c>
      <c r="D14" s="58" t="s">
        <v>20</v>
      </c>
      <c r="E14" s="381">
        <v>10</v>
      </c>
      <c r="F14" s="570">
        <v>18</v>
      </c>
      <c r="G14" s="570">
        <f t="shared" si="0"/>
        <v>180</v>
      </c>
    </row>
    <row r="15" spans="1:7" ht="72" x14ac:dyDescent="0.25">
      <c r="A15" s="78">
        <v>9</v>
      </c>
      <c r="B15" s="393">
        <v>2001381</v>
      </c>
      <c r="C15" s="64" t="s">
        <v>1899</v>
      </c>
      <c r="D15" s="58" t="s">
        <v>20</v>
      </c>
      <c r="E15" s="381">
        <v>10</v>
      </c>
      <c r="F15" s="570">
        <v>29.9</v>
      </c>
      <c r="G15" s="570">
        <f t="shared" si="0"/>
        <v>299</v>
      </c>
    </row>
    <row r="16" spans="1:7" ht="24" x14ac:dyDescent="0.25">
      <c r="A16" s="78">
        <v>10</v>
      </c>
      <c r="B16" s="393">
        <v>2003037</v>
      </c>
      <c r="C16" s="64" t="s">
        <v>1900</v>
      </c>
      <c r="D16" s="58" t="s">
        <v>20</v>
      </c>
      <c r="E16" s="381">
        <v>6</v>
      </c>
      <c r="F16" s="570">
        <v>4</v>
      </c>
      <c r="G16" s="570">
        <f t="shared" si="0"/>
        <v>24</v>
      </c>
    </row>
    <row r="17" spans="1:7" ht="36" x14ac:dyDescent="0.25">
      <c r="A17" s="78">
        <v>11</v>
      </c>
      <c r="B17" s="393">
        <v>369001080</v>
      </c>
      <c r="C17" s="64" t="s">
        <v>1901</v>
      </c>
      <c r="D17" s="58" t="s">
        <v>20</v>
      </c>
      <c r="E17" s="381">
        <v>10</v>
      </c>
      <c r="F17" s="570">
        <v>10.5</v>
      </c>
      <c r="G17" s="570">
        <f t="shared" si="0"/>
        <v>105</v>
      </c>
    </row>
    <row r="18" spans="1:7" ht="24" x14ac:dyDescent="0.25">
      <c r="A18" s="78">
        <v>12</v>
      </c>
      <c r="B18" s="393">
        <v>369001185</v>
      </c>
      <c r="C18" s="64" t="s">
        <v>1902</v>
      </c>
      <c r="D18" s="58" t="s">
        <v>20</v>
      </c>
      <c r="E18" s="381">
        <v>10</v>
      </c>
      <c r="F18" s="570">
        <v>6</v>
      </c>
      <c r="G18" s="570">
        <f t="shared" si="0"/>
        <v>60</v>
      </c>
    </row>
    <row r="19" spans="1:7" ht="48" x14ac:dyDescent="0.25">
      <c r="A19" s="78">
        <v>13</v>
      </c>
      <c r="B19" s="393">
        <v>369001171</v>
      </c>
      <c r="C19" s="64" t="s">
        <v>1903</v>
      </c>
      <c r="D19" s="58" t="s">
        <v>139</v>
      </c>
      <c r="E19" s="381">
        <v>6</v>
      </c>
      <c r="F19" s="570">
        <v>230</v>
      </c>
      <c r="G19" s="570">
        <f t="shared" si="0"/>
        <v>1380</v>
      </c>
    </row>
    <row r="20" spans="1:7" ht="72" x14ac:dyDescent="0.25">
      <c r="A20" s="78">
        <v>14</v>
      </c>
      <c r="B20" s="393">
        <v>369001083</v>
      </c>
      <c r="C20" s="64" t="s">
        <v>1904</v>
      </c>
      <c r="D20" s="58" t="s">
        <v>20</v>
      </c>
      <c r="E20" s="381">
        <v>30</v>
      </c>
      <c r="F20" s="570">
        <v>185</v>
      </c>
      <c r="G20" s="570">
        <f t="shared" si="0"/>
        <v>5550</v>
      </c>
    </row>
    <row r="21" spans="1:7" ht="84" x14ac:dyDescent="0.25">
      <c r="A21" s="78">
        <v>15</v>
      </c>
      <c r="B21" s="393">
        <v>51003306</v>
      </c>
      <c r="C21" s="64" t="s">
        <v>1905</v>
      </c>
      <c r="D21" s="58" t="s">
        <v>20</v>
      </c>
      <c r="E21" s="381">
        <v>8</v>
      </c>
      <c r="F21" s="570">
        <v>200</v>
      </c>
      <c r="G21" s="570">
        <f t="shared" si="0"/>
        <v>1600</v>
      </c>
    </row>
    <row r="22" spans="1:7" ht="36" x14ac:dyDescent="0.25">
      <c r="A22" s="78">
        <v>16</v>
      </c>
      <c r="B22" s="393">
        <v>369001182</v>
      </c>
      <c r="C22" s="64" t="s">
        <v>1906</v>
      </c>
      <c r="D22" s="58" t="s">
        <v>20</v>
      </c>
      <c r="E22" s="381">
        <v>4</v>
      </c>
      <c r="F22" s="570">
        <v>24.99</v>
      </c>
      <c r="G22" s="570">
        <f t="shared" si="0"/>
        <v>99.96</v>
      </c>
    </row>
    <row r="23" spans="1:7" ht="24" x14ac:dyDescent="0.25">
      <c r="A23" s="78">
        <v>17</v>
      </c>
      <c r="B23" s="393">
        <v>369001181</v>
      </c>
      <c r="C23" s="64" t="s">
        <v>1907</v>
      </c>
      <c r="D23" s="58" t="s">
        <v>20</v>
      </c>
      <c r="E23" s="381">
        <v>4</v>
      </c>
      <c r="F23" s="570">
        <v>25</v>
      </c>
      <c r="G23" s="570">
        <f t="shared" si="0"/>
        <v>100</v>
      </c>
    </row>
    <row r="24" spans="1:7" ht="132" x14ac:dyDescent="0.25">
      <c r="A24" s="78">
        <v>18</v>
      </c>
      <c r="B24" s="393">
        <v>369001170</v>
      </c>
      <c r="C24" s="64" t="s">
        <v>1908</v>
      </c>
      <c r="D24" s="58" t="s">
        <v>20</v>
      </c>
      <c r="E24" s="381">
        <v>4</v>
      </c>
      <c r="F24" s="570">
        <v>60</v>
      </c>
      <c r="G24" s="570">
        <f t="shared" si="0"/>
        <v>240</v>
      </c>
    </row>
    <row r="25" spans="1:7" ht="24" x14ac:dyDescent="0.25">
      <c r="A25" s="78">
        <v>19</v>
      </c>
      <c r="B25" s="393">
        <v>213001739</v>
      </c>
      <c r="C25" s="64" t="s">
        <v>1909</v>
      </c>
      <c r="D25" s="58" t="s">
        <v>20</v>
      </c>
      <c r="E25" s="381">
        <v>10</v>
      </c>
      <c r="F25" s="570">
        <v>38</v>
      </c>
      <c r="G25" s="570">
        <f t="shared" si="0"/>
        <v>380</v>
      </c>
    </row>
    <row r="26" spans="1:7" x14ac:dyDescent="0.25">
      <c r="A26" s="840" t="s">
        <v>2885</v>
      </c>
      <c r="B26" s="841"/>
      <c r="C26" s="841"/>
      <c r="D26" s="842"/>
      <c r="E26" s="544"/>
      <c r="F26" s="648"/>
      <c r="G26" s="546">
        <f>SUM(G7:G25)</f>
        <v>13222.759999999998</v>
      </c>
    </row>
  </sheetData>
  <mergeCells count="5">
    <mergeCell ref="A5:G5"/>
    <mergeCell ref="A2:F2"/>
    <mergeCell ref="A3:F3"/>
    <mergeCell ref="A4:F4"/>
    <mergeCell ref="A26:D26"/>
  </mergeCells>
  <pageMargins left="0.11811023622047245" right="0.11811023622047245" top="0.78740157480314965" bottom="0.78740157480314965" header="0.31496062992125984" footer="0.31496062992125984"/>
  <pageSetup paperSize="9" scale="95"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74"/>
  <sheetViews>
    <sheetView workbookViewId="0">
      <selection activeCell="K8" sqref="K8"/>
    </sheetView>
  </sheetViews>
  <sheetFormatPr defaultRowHeight="15" x14ac:dyDescent="0.25"/>
  <cols>
    <col min="1" max="1" width="5.5703125" customWidth="1"/>
    <col min="2" max="2" width="11.42578125" customWidth="1"/>
    <col min="3" max="3" width="48" customWidth="1"/>
    <col min="4" max="4" width="6.42578125" bestFit="1" customWidth="1"/>
    <col min="5" max="5" width="7.140625" bestFit="1" customWidth="1"/>
    <col min="6" max="6" width="7.28515625" bestFit="1" customWidth="1"/>
    <col min="7" max="7" width="11.28515625" bestFit="1" customWidth="1"/>
    <col min="8" max="8" width="8.5703125" customWidth="1"/>
    <col min="9" max="9" width="0.140625" customWidth="1"/>
  </cols>
  <sheetData>
    <row r="1" spans="1:7" x14ac:dyDescent="0.25">
      <c r="A1" s="83"/>
      <c r="B1" s="7"/>
      <c r="C1" s="7"/>
      <c r="D1" s="7"/>
      <c r="E1" s="7"/>
    </row>
    <row r="2" spans="1:7" ht="20.25" x14ac:dyDescent="0.25">
      <c r="A2" s="903" t="s">
        <v>0</v>
      </c>
      <c r="B2" s="903"/>
      <c r="C2" s="903"/>
      <c r="D2" s="903"/>
      <c r="E2" s="903"/>
      <c r="F2" s="903"/>
      <c r="G2" s="903"/>
    </row>
    <row r="3" spans="1:7" ht="21" customHeight="1" x14ac:dyDescent="0.25">
      <c r="A3" s="903" t="s">
        <v>1</v>
      </c>
      <c r="B3" s="903"/>
      <c r="C3" s="903"/>
      <c r="D3" s="903"/>
      <c r="E3" s="903"/>
      <c r="F3" s="903"/>
      <c r="G3" s="903"/>
    </row>
    <row r="4" spans="1:7" ht="19.5" thickBot="1" x14ac:dyDescent="0.3">
      <c r="A4" s="758" t="s">
        <v>2</v>
      </c>
      <c r="B4" s="758"/>
      <c r="C4" s="758"/>
      <c r="D4" s="758"/>
      <c r="E4" s="758"/>
      <c r="F4" s="758"/>
      <c r="G4" s="758"/>
    </row>
    <row r="5" spans="1:7" s="90" customFormat="1" ht="32.25" thickBot="1" x14ac:dyDescent="0.3">
      <c r="A5" s="955" t="s">
        <v>1911</v>
      </c>
      <c r="B5" s="956"/>
      <c r="C5" s="956"/>
      <c r="D5" s="956"/>
      <c r="E5" s="956"/>
      <c r="F5" s="956"/>
      <c r="G5" s="957"/>
    </row>
    <row r="6" spans="1:7" x14ac:dyDescent="0.25">
      <c r="A6" s="369" t="s">
        <v>390</v>
      </c>
      <c r="B6" s="369" t="s">
        <v>4</v>
      </c>
      <c r="C6" s="369" t="s">
        <v>131</v>
      </c>
      <c r="D6" s="369" t="s">
        <v>6</v>
      </c>
      <c r="E6" s="369" t="s">
        <v>1506</v>
      </c>
      <c r="F6" s="369" t="s">
        <v>868</v>
      </c>
      <c r="G6" s="369" t="s">
        <v>869</v>
      </c>
    </row>
    <row r="7" spans="1:7" ht="60" x14ac:dyDescent="0.25">
      <c r="A7" s="130">
        <v>1</v>
      </c>
      <c r="B7" s="95">
        <v>2001521</v>
      </c>
      <c r="C7" s="68" t="s">
        <v>1912</v>
      </c>
      <c r="D7" s="130" t="s">
        <v>20</v>
      </c>
      <c r="E7" s="130">
        <v>50</v>
      </c>
      <c r="F7" s="649">
        <v>44.72</v>
      </c>
      <c r="G7" s="649">
        <f>F7*E7</f>
        <v>2236</v>
      </c>
    </row>
    <row r="8" spans="1:7" ht="144" x14ac:dyDescent="0.25">
      <c r="A8" s="130">
        <v>2</v>
      </c>
      <c r="B8" s="95">
        <v>363001002</v>
      </c>
      <c r="C8" s="68" t="s">
        <v>430</v>
      </c>
      <c r="D8" s="130" t="s">
        <v>20</v>
      </c>
      <c r="E8" s="130">
        <v>100</v>
      </c>
      <c r="F8" s="649">
        <v>26.35</v>
      </c>
      <c r="G8" s="649">
        <f t="shared" ref="G8:G71" si="0">F8*E8</f>
        <v>2635</v>
      </c>
    </row>
    <row r="9" spans="1:7" x14ac:dyDescent="0.25">
      <c r="A9" s="130">
        <v>3</v>
      </c>
      <c r="B9" s="95">
        <v>363001003</v>
      </c>
      <c r="C9" s="68" t="s">
        <v>403</v>
      </c>
      <c r="D9" s="130" t="s">
        <v>20</v>
      </c>
      <c r="E9" s="130">
        <v>200</v>
      </c>
      <c r="F9" s="649">
        <v>5.96</v>
      </c>
      <c r="G9" s="649">
        <f t="shared" si="0"/>
        <v>1192</v>
      </c>
    </row>
    <row r="10" spans="1:7" x14ac:dyDescent="0.25">
      <c r="A10" s="130">
        <v>4</v>
      </c>
      <c r="B10" s="95">
        <v>2001797</v>
      </c>
      <c r="C10" s="197" t="s">
        <v>391</v>
      </c>
      <c r="D10" s="130" t="s">
        <v>90</v>
      </c>
      <c r="E10" s="130">
        <v>50</v>
      </c>
      <c r="F10" s="649">
        <v>95</v>
      </c>
      <c r="G10" s="649">
        <f t="shared" si="0"/>
        <v>4750</v>
      </c>
    </row>
    <row r="11" spans="1:7" ht="132" x14ac:dyDescent="0.25">
      <c r="A11" s="130">
        <v>5</v>
      </c>
      <c r="B11" s="95">
        <v>2001916</v>
      </c>
      <c r="C11" s="68" t="s">
        <v>1910</v>
      </c>
      <c r="D11" s="130" t="s">
        <v>90</v>
      </c>
      <c r="E11" s="130">
        <v>50</v>
      </c>
      <c r="F11" s="649">
        <v>232.67</v>
      </c>
      <c r="G11" s="649">
        <f t="shared" si="0"/>
        <v>11633.5</v>
      </c>
    </row>
    <row r="12" spans="1:7" ht="72" x14ac:dyDescent="0.25">
      <c r="A12" s="130">
        <v>6</v>
      </c>
      <c r="B12" s="95">
        <v>2001796</v>
      </c>
      <c r="C12" s="68" t="s">
        <v>828</v>
      </c>
      <c r="D12" s="130" t="s">
        <v>90</v>
      </c>
      <c r="E12" s="130">
        <v>300</v>
      </c>
      <c r="F12" s="649">
        <v>130.5</v>
      </c>
      <c r="G12" s="649">
        <f t="shared" si="0"/>
        <v>39150</v>
      </c>
    </row>
    <row r="13" spans="1:7" ht="108" x14ac:dyDescent="0.25">
      <c r="A13" s="130">
        <v>7</v>
      </c>
      <c r="B13" s="95">
        <v>2001914</v>
      </c>
      <c r="C13" s="68" t="s">
        <v>402</v>
      </c>
      <c r="D13" s="130" t="s">
        <v>20</v>
      </c>
      <c r="E13" s="130">
        <v>10</v>
      </c>
      <c r="F13" s="649">
        <v>101.99</v>
      </c>
      <c r="G13" s="649">
        <f t="shared" si="0"/>
        <v>1019.9</v>
      </c>
    </row>
    <row r="14" spans="1:7" ht="84" x14ac:dyDescent="0.25">
      <c r="A14" s="130">
        <v>8</v>
      </c>
      <c r="B14" s="95">
        <v>363001022</v>
      </c>
      <c r="C14" s="68" t="s">
        <v>392</v>
      </c>
      <c r="D14" s="130" t="s">
        <v>90</v>
      </c>
      <c r="E14" s="130">
        <v>30</v>
      </c>
      <c r="F14" s="649">
        <v>129.6</v>
      </c>
      <c r="G14" s="649">
        <f t="shared" si="0"/>
        <v>3888</v>
      </c>
    </row>
    <row r="15" spans="1:7" ht="72" x14ac:dyDescent="0.25">
      <c r="A15" s="130">
        <v>9</v>
      </c>
      <c r="B15" s="95">
        <v>363001025</v>
      </c>
      <c r="C15" s="68" t="s">
        <v>401</v>
      </c>
      <c r="D15" s="130" t="s">
        <v>20</v>
      </c>
      <c r="E15" s="130">
        <v>200</v>
      </c>
      <c r="F15" s="649">
        <v>9.09</v>
      </c>
      <c r="G15" s="649">
        <f t="shared" si="0"/>
        <v>1818</v>
      </c>
    </row>
    <row r="16" spans="1:7" ht="48" x14ac:dyDescent="0.25">
      <c r="A16" s="130">
        <v>10</v>
      </c>
      <c r="B16" s="95">
        <v>2002188</v>
      </c>
      <c r="C16" s="68" t="s">
        <v>440</v>
      </c>
      <c r="D16" s="130" t="s">
        <v>90</v>
      </c>
      <c r="E16" s="130">
        <v>100</v>
      </c>
      <c r="F16" s="649">
        <v>8.31</v>
      </c>
      <c r="G16" s="649">
        <f t="shared" si="0"/>
        <v>831</v>
      </c>
    </row>
    <row r="17" spans="1:7" ht="48" x14ac:dyDescent="0.25">
      <c r="A17" s="130">
        <v>11</v>
      </c>
      <c r="B17" s="95">
        <v>2002187</v>
      </c>
      <c r="C17" s="68" t="s">
        <v>441</v>
      </c>
      <c r="D17" s="130" t="s">
        <v>90</v>
      </c>
      <c r="E17" s="130">
        <v>50</v>
      </c>
      <c r="F17" s="649">
        <v>8.25</v>
      </c>
      <c r="G17" s="649">
        <f t="shared" si="0"/>
        <v>412.5</v>
      </c>
    </row>
    <row r="18" spans="1:7" ht="24" x14ac:dyDescent="0.25">
      <c r="A18" s="130">
        <v>12</v>
      </c>
      <c r="B18" s="95">
        <v>363001243</v>
      </c>
      <c r="C18" s="68" t="s">
        <v>829</v>
      </c>
      <c r="D18" s="130" t="s">
        <v>32</v>
      </c>
      <c r="E18" s="130">
        <v>300</v>
      </c>
      <c r="F18" s="649">
        <v>12.9</v>
      </c>
      <c r="G18" s="649">
        <f t="shared" si="0"/>
        <v>3870</v>
      </c>
    </row>
    <row r="19" spans="1:7" ht="132" x14ac:dyDescent="0.25">
      <c r="A19" s="130">
        <v>13</v>
      </c>
      <c r="B19" s="95">
        <v>2001963</v>
      </c>
      <c r="C19" s="68" t="s">
        <v>830</v>
      </c>
      <c r="D19" s="130" t="s">
        <v>32</v>
      </c>
      <c r="E19" s="130">
        <v>500</v>
      </c>
      <c r="F19" s="649">
        <v>12</v>
      </c>
      <c r="G19" s="649">
        <f t="shared" si="0"/>
        <v>6000</v>
      </c>
    </row>
    <row r="20" spans="1:7" ht="36" x14ac:dyDescent="0.25">
      <c r="A20" s="130">
        <v>14</v>
      </c>
      <c r="B20" s="95">
        <v>363001240</v>
      </c>
      <c r="C20" s="68" t="s">
        <v>406</v>
      </c>
      <c r="D20" s="130" t="s">
        <v>90</v>
      </c>
      <c r="E20" s="130">
        <v>50</v>
      </c>
      <c r="F20" s="649">
        <v>50</v>
      </c>
      <c r="G20" s="649">
        <f t="shared" si="0"/>
        <v>2500</v>
      </c>
    </row>
    <row r="21" spans="1:7" ht="120" x14ac:dyDescent="0.25">
      <c r="A21" s="130">
        <v>15</v>
      </c>
      <c r="B21" s="95">
        <v>2001406</v>
      </c>
      <c r="C21" s="68" t="s">
        <v>407</v>
      </c>
      <c r="D21" s="130" t="s">
        <v>90</v>
      </c>
      <c r="E21" s="130">
        <v>4</v>
      </c>
      <c r="F21" s="649">
        <v>116</v>
      </c>
      <c r="G21" s="649">
        <f t="shared" si="0"/>
        <v>464</v>
      </c>
    </row>
    <row r="22" spans="1:7" ht="120" x14ac:dyDescent="0.25">
      <c r="A22" s="130">
        <v>16</v>
      </c>
      <c r="B22" s="95">
        <v>2001404</v>
      </c>
      <c r="C22" s="68" t="s">
        <v>831</v>
      </c>
      <c r="D22" s="130" t="s">
        <v>139</v>
      </c>
      <c r="E22" s="130">
        <v>76</v>
      </c>
      <c r="F22" s="649">
        <v>25.09</v>
      </c>
      <c r="G22" s="649">
        <f t="shared" si="0"/>
        <v>1906.84</v>
      </c>
    </row>
    <row r="23" spans="1:7" ht="216" x14ac:dyDescent="0.25">
      <c r="A23" s="130">
        <v>17</v>
      </c>
      <c r="B23" s="95">
        <v>363001073</v>
      </c>
      <c r="C23" s="68" t="s">
        <v>423</v>
      </c>
      <c r="D23" s="130" t="s">
        <v>20</v>
      </c>
      <c r="E23" s="130">
        <v>10</v>
      </c>
      <c r="F23" s="649">
        <v>148</v>
      </c>
      <c r="G23" s="649">
        <f t="shared" si="0"/>
        <v>1480</v>
      </c>
    </row>
    <row r="24" spans="1:7" ht="276" x14ac:dyDescent="0.25">
      <c r="A24" s="130">
        <v>18</v>
      </c>
      <c r="B24" s="95">
        <v>2001982</v>
      </c>
      <c r="C24" s="68" t="s">
        <v>838</v>
      </c>
      <c r="D24" s="130" t="s">
        <v>394</v>
      </c>
      <c r="E24" s="130">
        <v>50</v>
      </c>
      <c r="F24" s="649">
        <v>30</v>
      </c>
      <c r="G24" s="649">
        <f t="shared" si="0"/>
        <v>1500</v>
      </c>
    </row>
    <row r="25" spans="1:7" ht="24" x14ac:dyDescent="0.25">
      <c r="A25" s="130">
        <v>19</v>
      </c>
      <c r="B25" s="95">
        <v>51001238</v>
      </c>
      <c r="C25" s="68" t="s">
        <v>393</v>
      </c>
      <c r="D25" s="130" t="s">
        <v>394</v>
      </c>
      <c r="E25" s="130">
        <v>30</v>
      </c>
      <c r="F25" s="649">
        <v>4.5</v>
      </c>
      <c r="G25" s="649">
        <f t="shared" si="0"/>
        <v>135</v>
      </c>
    </row>
    <row r="26" spans="1:7" ht="132" x14ac:dyDescent="0.25">
      <c r="A26" s="130">
        <v>20</v>
      </c>
      <c r="B26" s="95">
        <v>2002186</v>
      </c>
      <c r="C26" s="68" t="s">
        <v>832</v>
      </c>
      <c r="D26" s="130" t="s">
        <v>32</v>
      </c>
      <c r="E26" s="130">
        <v>50</v>
      </c>
      <c r="F26" s="649">
        <v>13.29</v>
      </c>
      <c r="G26" s="649">
        <f t="shared" si="0"/>
        <v>664.5</v>
      </c>
    </row>
    <row r="27" spans="1:7" ht="60" x14ac:dyDescent="0.25">
      <c r="A27" s="130">
        <v>21</v>
      </c>
      <c r="B27" s="95">
        <v>2001528</v>
      </c>
      <c r="C27" s="68" t="s">
        <v>420</v>
      </c>
      <c r="D27" s="130" t="s">
        <v>20</v>
      </c>
      <c r="E27" s="130">
        <v>300</v>
      </c>
      <c r="F27" s="649">
        <v>3.58</v>
      </c>
      <c r="G27" s="649">
        <f t="shared" si="0"/>
        <v>1074</v>
      </c>
    </row>
    <row r="28" spans="1:7" ht="24" x14ac:dyDescent="0.25">
      <c r="A28" s="130">
        <v>22</v>
      </c>
      <c r="B28" s="95">
        <v>51002869</v>
      </c>
      <c r="C28" s="68" t="s">
        <v>438</v>
      </c>
      <c r="D28" s="130" t="s">
        <v>90</v>
      </c>
      <c r="E28" s="130">
        <v>200</v>
      </c>
      <c r="F28" s="649">
        <v>29.32</v>
      </c>
      <c r="G28" s="649">
        <f t="shared" si="0"/>
        <v>5864</v>
      </c>
    </row>
    <row r="29" spans="1:7" ht="24" x14ac:dyDescent="0.25">
      <c r="A29" s="130">
        <v>23</v>
      </c>
      <c r="B29" s="95">
        <v>2001999</v>
      </c>
      <c r="C29" s="68" t="s">
        <v>439</v>
      </c>
      <c r="D29" s="130" t="s">
        <v>90</v>
      </c>
      <c r="E29" s="130">
        <v>200</v>
      </c>
      <c r="F29" s="649">
        <v>24</v>
      </c>
      <c r="G29" s="649">
        <f t="shared" si="0"/>
        <v>4800</v>
      </c>
    </row>
    <row r="30" spans="1:7" ht="24" x14ac:dyDescent="0.25">
      <c r="A30" s="130">
        <v>24</v>
      </c>
      <c r="B30" s="95">
        <v>2001991</v>
      </c>
      <c r="C30" s="68" t="s">
        <v>408</v>
      </c>
      <c r="D30" s="130" t="s">
        <v>182</v>
      </c>
      <c r="E30" s="130">
        <v>30000</v>
      </c>
      <c r="F30" s="649">
        <v>1.42</v>
      </c>
      <c r="G30" s="649">
        <f t="shared" si="0"/>
        <v>42600</v>
      </c>
    </row>
    <row r="31" spans="1:7" ht="96" x14ac:dyDescent="0.25">
      <c r="A31" s="130">
        <v>25</v>
      </c>
      <c r="B31" s="95">
        <v>2002115</v>
      </c>
      <c r="C31" s="68" t="s">
        <v>833</v>
      </c>
      <c r="D31" s="130" t="s">
        <v>20</v>
      </c>
      <c r="E31" s="130">
        <v>100</v>
      </c>
      <c r="F31" s="649">
        <v>25.44</v>
      </c>
      <c r="G31" s="649">
        <f t="shared" si="0"/>
        <v>2544</v>
      </c>
    </row>
    <row r="32" spans="1:7" ht="60" x14ac:dyDescent="0.25">
      <c r="A32" s="130">
        <v>26</v>
      </c>
      <c r="B32" s="95">
        <v>2001389</v>
      </c>
      <c r="C32" s="68" t="s">
        <v>395</v>
      </c>
      <c r="D32" s="130" t="s">
        <v>396</v>
      </c>
      <c r="E32" s="130">
        <v>200</v>
      </c>
      <c r="F32" s="649">
        <v>77.5</v>
      </c>
      <c r="G32" s="649">
        <f t="shared" si="0"/>
        <v>15500</v>
      </c>
    </row>
    <row r="33" spans="1:7" ht="252" x14ac:dyDescent="0.25">
      <c r="A33" s="130">
        <v>27</v>
      </c>
      <c r="B33" s="95">
        <v>2001567</v>
      </c>
      <c r="C33" s="68" t="s">
        <v>397</v>
      </c>
      <c r="D33" s="130" t="s">
        <v>140</v>
      </c>
      <c r="E33" s="130">
        <v>26</v>
      </c>
      <c r="F33" s="649">
        <v>8.19</v>
      </c>
      <c r="G33" s="649">
        <f t="shared" si="0"/>
        <v>212.94</v>
      </c>
    </row>
    <row r="34" spans="1:7" ht="216" x14ac:dyDescent="0.25">
      <c r="A34" s="130">
        <v>28</v>
      </c>
      <c r="B34" s="95">
        <v>2001946</v>
      </c>
      <c r="C34" s="68" t="s">
        <v>834</v>
      </c>
      <c r="D34" s="130" t="s">
        <v>20</v>
      </c>
      <c r="E34" s="130">
        <v>20</v>
      </c>
      <c r="F34" s="649">
        <v>19.39</v>
      </c>
      <c r="G34" s="649">
        <f t="shared" si="0"/>
        <v>387.8</v>
      </c>
    </row>
    <row r="35" spans="1:7" ht="24" x14ac:dyDescent="0.25">
      <c r="A35" s="130">
        <v>29</v>
      </c>
      <c r="B35" s="95">
        <v>2001987</v>
      </c>
      <c r="C35" s="68" t="s">
        <v>437</v>
      </c>
      <c r="D35" s="130" t="s">
        <v>20</v>
      </c>
      <c r="E35" s="130">
        <v>36000</v>
      </c>
      <c r="F35" s="649">
        <v>0.57999999999999996</v>
      </c>
      <c r="G35" s="649">
        <f t="shared" si="0"/>
        <v>20880</v>
      </c>
    </row>
    <row r="36" spans="1:7" ht="132" x14ac:dyDescent="0.25">
      <c r="A36" s="130">
        <v>30</v>
      </c>
      <c r="B36" s="95">
        <v>2001032</v>
      </c>
      <c r="C36" s="68" t="s">
        <v>435</v>
      </c>
      <c r="D36" s="130" t="s">
        <v>20</v>
      </c>
      <c r="E36" s="130">
        <v>500</v>
      </c>
      <c r="F36" s="649">
        <v>4.4800000000000004</v>
      </c>
      <c r="G36" s="649">
        <f t="shared" si="0"/>
        <v>2240</v>
      </c>
    </row>
    <row r="37" spans="1:7" ht="120" x14ac:dyDescent="0.25">
      <c r="A37" s="130">
        <v>31</v>
      </c>
      <c r="B37" s="95">
        <v>2001361</v>
      </c>
      <c r="C37" s="68" t="s">
        <v>835</v>
      </c>
      <c r="D37" s="130" t="s">
        <v>20</v>
      </c>
      <c r="E37" s="130">
        <v>30</v>
      </c>
      <c r="F37" s="649">
        <v>15.9</v>
      </c>
      <c r="G37" s="649">
        <f t="shared" si="0"/>
        <v>477</v>
      </c>
    </row>
    <row r="38" spans="1:7" ht="192" x14ac:dyDescent="0.25">
      <c r="A38" s="130">
        <v>32</v>
      </c>
      <c r="B38" s="95">
        <v>2001903</v>
      </c>
      <c r="C38" s="68" t="s">
        <v>405</v>
      </c>
      <c r="D38" s="130" t="s">
        <v>20</v>
      </c>
      <c r="E38" s="130">
        <v>20</v>
      </c>
      <c r="F38" s="649">
        <v>13.45</v>
      </c>
      <c r="G38" s="649">
        <f t="shared" si="0"/>
        <v>269</v>
      </c>
    </row>
    <row r="39" spans="1:7" ht="72" x14ac:dyDescent="0.25">
      <c r="A39" s="130">
        <v>33</v>
      </c>
      <c r="B39" s="95">
        <v>2001746</v>
      </c>
      <c r="C39" s="68" t="s">
        <v>398</v>
      </c>
      <c r="D39" s="130" t="s">
        <v>396</v>
      </c>
      <c r="E39" s="130">
        <v>2</v>
      </c>
      <c r="F39" s="649">
        <v>114.09</v>
      </c>
      <c r="G39" s="649">
        <f t="shared" si="0"/>
        <v>228.18</v>
      </c>
    </row>
    <row r="40" spans="1:7" ht="120" x14ac:dyDescent="0.25">
      <c r="A40" s="130">
        <v>34</v>
      </c>
      <c r="B40" s="95">
        <v>2001151</v>
      </c>
      <c r="C40" s="68" t="s">
        <v>836</v>
      </c>
      <c r="D40" s="130" t="s">
        <v>20</v>
      </c>
      <c r="E40" s="130">
        <v>50</v>
      </c>
      <c r="F40" s="649">
        <v>6</v>
      </c>
      <c r="G40" s="649">
        <f t="shared" si="0"/>
        <v>300</v>
      </c>
    </row>
    <row r="41" spans="1:7" ht="120" x14ac:dyDescent="0.25">
      <c r="A41" s="130">
        <v>35</v>
      </c>
      <c r="B41" s="95">
        <v>2001793</v>
      </c>
      <c r="C41" s="68" t="s">
        <v>421</v>
      </c>
      <c r="D41" s="130" t="s">
        <v>20</v>
      </c>
      <c r="E41" s="130">
        <v>30</v>
      </c>
      <c r="F41" s="649">
        <v>5.24</v>
      </c>
      <c r="G41" s="649">
        <f t="shared" si="0"/>
        <v>157.20000000000002</v>
      </c>
    </row>
    <row r="42" spans="1:7" ht="72" x14ac:dyDescent="0.25">
      <c r="A42" s="130">
        <v>36</v>
      </c>
      <c r="B42" s="95">
        <v>367001197</v>
      </c>
      <c r="C42" s="68" t="s">
        <v>400</v>
      </c>
      <c r="D42" s="130" t="s">
        <v>20</v>
      </c>
      <c r="E42" s="130">
        <v>300</v>
      </c>
      <c r="F42" s="649">
        <v>17.27</v>
      </c>
      <c r="G42" s="649">
        <f t="shared" si="0"/>
        <v>5181</v>
      </c>
    </row>
    <row r="43" spans="1:7" ht="60" x14ac:dyDescent="0.25">
      <c r="A43" s="130">
        <v>37</v>
      </c>
      <c r="B43" s="95">
        <v>2001925</v>
      </c>
      <c r="C43" s="68" t="s">
        <v>426</v>
      </c>
      <c r="D43" s="130" t="s">
        <v>20</v>
      </c>
      <c r="E43" s="130">
        <v>30</v>
      </c>
      <c r="F43" s="649">
        <v>3.9</v>
      </c>
      <c r="G43" s="649">
        <f t="shared" si="0"/>
        <v>117</v>
      </c>
    </row>
    <row r="44" spans="1:7" ht="96" x14ac:dyDescent="0.25">
      <c r="A44" s="130">
        <v>38</v>
      </c>
      <c r="B44" s="95">
        <v>2001755</v>
      </c>
      <c r="C44" s="68" t="s">
        <v>428</v>
      </c>
      <c r="D44" s="130" t="s">
        <v>90</v>
      </c>
      <c r="E44" s="130">
        <v>500</v>
      </c>
      <c r="F44" s="649">
        <v>227</v>
      </c>
      <c r="G44" s="649">
        <f t="shared" si="0"/>
        <v>113500</v>
      </c>
    </row>
    <row r="45" spans="1:7" ht="96" x14ac:dyDescent="0.25">
      <c r="A45" s="130">
        <v>39</v>
      </c>
      <c r="B45" s="95">
        <v>2002185</v>
      </c>
      <c r="C45" s="68" t="s">
        <v>436</v>
      </c>
      <c r="D45" s="130" t="s">
        <v>20</v>
      </c>
      <c r="E45" s="130">
        <v>100</v>
      </c>
      <c r="F45" s="649">
        <v>19.489999999999998</v>
      </c>
      <c r="G45" s="649">
        <f t="shared" si="0"/>
        <v>1948.9999999999998</v>
      </c>
    </row>
    <row r="46" spans="1:7" ht="132" x14ac:dyDescent="0.25">
      <c r="A46" s="130">
        <v>40</v>
      </c>
      <c r="B46" s="95">
        <v>2001725</v>
      </c>
      <c r="C46" s="68" t="s">
        <v>839</v>
      </c>
      <c r="D46" s="130" t="s">
        <v>20</v>
      </c>
      <c r="E46" s="130">
        <v>200</v>
      </c>
      <c r="F46" s="649">
        <v>20.82</v>
      </c>
      <c r="G46" s="649">
        <f t="shared" si="0"/>
        <v>4164</v>
      </c>
    </row>
    <row r="47" spans="1:7" ht="132" x14ac:dyDescent="0.25">
      <c r="A47" s="130">
        <v>41</v>
      </c>
      <c r="B47" s="95">
        <v>2001408</v>
      </c>
      <c r="C47" s="68" t="s">
        <v>409</v>
      </c>
      <c r="D47" s="130" t="s">
        <v>330</v>
      </c>
      <c r="E47" s="130">
        <v>20</v>
      </c>
      <c r="F47" s="649">
        <v>6.47</v>
      </c>
      <c r="G47" s="649">
        <f t="shared" si="0"/>
        <v>129.4</v>
      </c>
    </row>
    <row r="48" spans="1:7" ht="168" x14ac:dyDescent="0.25">
      <c r="A48" s="130">
        <v>42</v>
      </c>
      <c r="B48" s="95">
        <v>2001039</v>
      </c>
      <c r="C48" s="68" t="s">
        <v>1913</v>
      </c>
      <c r="D48" s="130" t="s">
        <v>20</v>
      </c>
      <c r="E48" s="130">
        <v>10</v>
      </c>
      <c r="F48" s="649">
        <v>6.9</v>
      </c>
      <c r="G48" s="649">
        <f t="shared" si="0"/>
        <v>69</v>
      </c>
    </row>
    <row r="49" spans="1:7" ht="72" x14ac:dyDescent="0.25">
      <c r="A49" s="130">
        <v>43</v>
      </c>
      <c r="B49" s="95">
        <v>363001160</v>
      </c>
      <c r="C49" s="68" t="s">
        <v>425</v>
      </c>
      <c r="D49" s="130" t="s">
        <v>20</v>
      </c>
      <c r="E49" s="130">
        <v>100</v>
      </c>
      <c r="F49" s="649">
        <v>4.75</v>
      </c>
      <c r="G49" s="649">
        <f t="shared" si="0"/>
        <v>475</v>
      </c>
    </row>
    <row r="50" spans="1:7" ht="24" x14ac:dyDescent="0.25">
      <c r="A50" s="130">
        <v>44</v>
      </c>
      <c r="B50" s="95">
        <v>363001161</v>
      </c>
      <c r="C50" s="68" t="s">
        <v>410</v>
      </c>
      <c r="D50" s="130" t="s">
        <v>330</v>
      </c>
      <c r="E50" s="130">
        <v>6</v>
      </c>
      <c r="F50" s="649">
        <v>4.59</v>
      </c>
      <c r="G50" s="649">
        <f t="shared" si="0"/>
        <v>27.54</v>
      </c>
    </row>
    <row r="51" spans="1:7" ht="144" x14ac:dyDescent="0.25">
      <c r="A51" s="130">
        <v>45</v>
      </c>
      <c r="B51" s="95">
        <v>2002184</v>
      </c>
      <c r="C51" s="68" t="s">
        <v>422</v>
      </c>
      <c r="D51" s="130" t="s">
        <v>20</v>
      </c>
      <c r="E51" s="130">
        <v>10</v>
      </c>
      <c r="F51" s="649">
        <v>87</v>
      </c>
      <c r="G51" s="649">
        <f t="shared" si="0"/>
        <v>870</v>
      </c>
    </row>
    <row r="52" spans="1:7" ht="228" x14ac:dyDescent="0.25">
      <c r="A52" s="130">
        <v>46</v>
      </c>
      <c r="B52" s="95">
        <v>51002005</v>
      </c>
      <c r="C52" s="68" t="s">
        <v>418</v>
      </c>
      <c r="D52" s="130" t="s">
        <v>20</v>
      </c>
      <c r="E52" s="130">
        <v>6</v>
      </c>
      <c r="F52" s="649">
        <v>39.130000000000003</v>
      </c>
      <c r="G52" s="649">
        <f t="shared" si="0"/>
        <v>234.78000000000003</v>
      </c>
    </row>
    <row r="53" spans="1:7" ht="240" x14ac:dyDescent="0.25">
      <c r="A53" s="130">
        <v>47</v>
      </c>
      <c r="B53" s="95">
        <v>2001394</v>
      </c>
      <c r="C53" s="68" t="s">
        <v>413</v>
      </c>
      <c r="D53" s="130" t="s">
        <v>20</v>
      </c>
      <c r="E53" s="130">
        <v>70</v>
      </c>
      <c r="F53" s="649">
        <v>39.130000000000003</v>
      </c>
      <c r="G53" s="649">
        <f t="shared" si="0"/>
        <v>2739.1000000000004</v>
      </c>
    </row>
    <row r="54" spans="1:7" ht="240" x14ac:dyDescent="0.25">
      <c r="A54" s="130">
        <v>48</v>
      </c>
      <c r="B54" s="95">
        <v>2001401</v>
      </c>
      <c r="C54" s="68" t="s">
        <v>415</v>
      </c>
      <c r="D54" s="130" t="s">
        <v>20</v>
      </c>
      <c r="E54" s="130">
        <v>100</v>
      </c>
      <c r="F54" s="649">
        <v>35.01</v>
      </c>
      <c r="G54" s="649">
        <f t="shared" si="0"/>
        <v>3501</v>
      </c>
    </row>
    <row r="55" spans="1:7" ht="240" x14ac:dyDescent="0.25">
      <c r="A55" s="130">
        <v>49</v>
      </c>
      <c r="B55" s="95">
        <v>2001739</v>
      </c>
      <c r="C55" s="68" t="s">
        <v>416</v>
      </c>
      <c r="D55" s="130" t="s">
        <v>20</v>
      </c>
      <c r="E55" s="130">
        <v>100</v>
      </c>
      <c r="F55" s="649">
        <v>35.01</v>
      </c>
      <c r="G55" s="649">
        <f t="shared" si="0"/>
        <v>3501</v>
      </c>
    </row>
    <row r="56" spans="1:7" ht="240" x14ac:dyDescent="0.25">
      <c r="A56" s="130">
        <v>50</v>
      </c>
      <c r="B56" s="95">
        <v>2001397</v>
      </c>
      <c r="C56" s="68" t="s">
        <v>414</v>
      </c>
      <c r="D56" s="130" t="s">
        <v>20</v>
      </c>
      <c r="E56" s="130">
        <v>70</v>
      </c>
      <c r="F56" s="649">
        <v>38</v>
      </c>
      <c r="G56" s="649">
        <f t="shared" si="0"/>
        <v>2660</v>
      </c>
    </row>
    <row r="57" spans="1:7" ht="216" x14ac:dyDescent="0.25">
      <c r="A57" s="130">
        <v>51</v>
      </c>
      <c r="B57" s="95">
        <v>2001395</v>
      </c>
      <c r="C57" s="68" t="s">
        <v>411</v>
      </c>
      <c r="D57" s="130" t="s">
        <v>20</v>
      </c>
      <c r="E57" s="130">
        <v>10</v>
      </c>
      <c r="F57" s="649">
        <v>39.130000000000003</v>
      </c>
      <c r="G57" s="649">
        <f t="shared" si="0"/>
        <v>391.3</v>
      </c>
    </row>
    <row r="58" spans="1:7" ht="240" x14ac:dyDescent="0.25">
      <c r="A58" s="130">
        <v>52</v>
      </c>
      <c r="B58" s="95">
        <v>2001398</v>
      </c>
      <c r="C58" s="68" t="s">
        <v>417</v>
      </c>
      <c r="D58" s="130" t="s">
        <v>20</v>
      </c>
      <c r="E58" s="130">
        <v>6</v>
      </c>
      <c r="F58" s="649">
        <v>39.130000000000003</v>
      </c>
      <c r="G58" s="649">
        <f t="shared" si="0"/>
        <v>234.78000000000003</v>
      </c>
    </row>
    <row r="59" spans="1:7" ht="228" x14ac:dyDescent="0.25">
      <c r="A59" s="130">
        <v>53</v>
      </c>
      <c r="B59" s="95">
        <v>2001399</v>
      </c>
      <c r="C59" s="68" t="s">
        <v>412</v>
      </c>
      <c r="D59" s="130" t="s">
        <v>20</v>
      </c>
      <c r="E59" s="130">
        <v>6</v>
      </c>
      <c r="F59" s="649">
        <v>52.9</v>
      </c>
      <c r="G59" s="649">
        <f t="shared" si="0"/>
        <v>317.39999999999998</v>
      </c>
    </row>
    <row r="60" spans="1:7" ht="264" x14ac:dyDescent="0.25">
      <c r="A60" s="130">
        <v>54</v>
      </c>
      <c r="B60" s="95">
        <v>363001175</v>
      </c>
      <c r="C60" s="68" t="s">
        <v>424</v>
      </c>
      <c r="D60" s="130" t="s">
        <v>20</v>
      </c>
      <c r="E60" s="130">
        <v>10</v>
      </c>
      <c r="F60" s="649">
        <v>16.899999999999999</v>
      </c>
      <c r="G60" s="649">
        <f t="shared" si="0"/>
        <v>169</v>
      </c>
    </row>
    <row r="61" spans="1:7" ht="132" x14ac:dyDescent="0.25">
      <c r="A61" s="130">
        <v>55</v>
      </c>
      <c r="B61" s="95">
        <v>2001740</v>
      </c>
      <c r="C61" s="68" t="s">
        <v>429</v>
      </c>
      <c r="D61" s="130" t="s">
        <v>139</v>
      </c>
      <c r="E61" s="130">
        <v>30</v>
      </c>
      <c r="F61" s="649">
        <v>23.34</v>
      </c>
      <c r="G61" s="649">
        <f t="shared" si="0"/>
        <v>700.2</v>
      </c>
    </row>
    <row r="62" spans="1:7" ht="32.25" customHeight="1" x14ac:dyDescent="0.25">
      <c r="A62" s="130">
        <v>56</v>
      </c>
      <c r="B62" s="95">
        <v>2001071</v>
      </c>
      <c r="C62" s="68" t="s">
        <v>399</v>
      </c>
      <c r="D62" s="130" t="s">
        <v>396</v>
      </c>
      <c r="E62" s="130">
        <v>2</v>
      </c>
      <c r="F62" s="649">
        <v>144.56</v>
      </c>
      <c r="G62" s="649">
        <f t="shared" si="0"/>
        <v>289.12</v>
      </c>
    </row>
    <row r="63" spans="1:7" ht="156" x14ac:dyDescent="0.25">
      <c r="A63" s="130">
        <v>57</v>
      </c>
      <c r="B63" s="95">
        <v>363001179</v>
      </c>
      <c r="C63" s="68" t="s">
        <v>442</v>
      </c>
      <c r="D63" s="130" t="s">
        <v>32</v>
      </c>
      <c r="E63" s="130">
        <v>500</v>
      </c>
      <c r="F63" s="649">
        <v>2.21</v>
      </c>
      <c r="G63" s="649">
        <f t="shared" si="0"/>
        <v>1105</v>
      </c>
    </row>
    <row r="64" spans="1:7" ht="36" x14ac:dyDescent="0.25">
      <c r="A64" s="130">
        <v>58</v>
      </c>
      <c r="B64" s="95">
        <v>2003071</v>
      </c>
      <c r="C64" s="68" t="s">
        <v>431</v>
      </c>
      <c r="D64" s="130" t="s">
        <v>32</v>
      </c>
      <c r="E64" s="130">
        <v>500</v>
      </c>
      <c r="F64" s="649">
        <v>39.799999999999997</v>
      </c>
      <c r="G64" s="649">
        <f t="shared" si="0"/>
        <v>19900</v>
      </c>
    </row>
    <row r="65" spans="1:7" ht="24" x14ac:dyDescent="0.25">
      <c r="A65" s="130">
        <v>59</v>
      </c>
      <c r="B65" s="95">
        <v>2003070</v>
      </c>
      <c r="C65" s="68" t="s">
        <v>432</v>
      </c>
      <c r="D65" s="130" t="s">
        <v>32</v>
      </c>
      <c r="E65" s="130">
        <v>500</v>
      </c>
      <c r="F65" s="649">
        <v>29.5</v>
      </c>
      <c r="G65" s="649">
        <f t="shared" si="0"/>
        <v>14750</v>
      </c>
    </row>
    <row r="66" spans="1:7" ht="24" x14ac:dyDescent="0.25">
      <c r="A66" s="130">
        <v>60</v>
      </c>
      <c r="B66" s="95">
        <v>2003074</v>
      </c>
      <c r="C66" s="68" t="s">
        <v>433</v>
      </c>
      <c r="D66" s="130" t="s">
        <v>32</v>
      </c>
      <c r="E66" s="130">
        <v>500</v>
      </c>
      <c r="F66" s="649">
        <v>17.73</v>
      </c>
      <c r="G66" s="649">
        <f t="shared" si="0"/>
        <v>8865</v>
      </c>
    </row>
    <row r="67" spans="1:7" ht="60" x14ac:dyDescent="0.25">
      <c r="A67" s="130">
        <v>61</v>
      </c>
      <c r="B67" s="95">
        <v>363001181</v>
      </c>
      <c r="C67" s="68" t="s">
        <v>419</v>
      </c>
      <c r="D67" s="130" t="s">
        <v>20</v>
      </c>
      <c r="E67" s="130">
        <v>300</v>
      </c>
      <c r="F67" s="649">
        <v>17.5</v>
      </c>
      <c r="G67" s="649">
        <f t="shared" si="0"/>
        <v>5250</v>
      </c>
    </row>
    <row r="68" spans="1:7" ht="132" x14ac:dyDescent="0.25">
      <c r="A68" s="130">
        <v>62</v>
      </c>
      <c r="B68" s="95">
        <v>2003041</v>
      </c>
      <c r="C68" s="68" t="s">
        <v>443</v>
      </c>
      <c r="D68" s="130" t="s">
        <v>90</v>
      </c>
      <c r="E68" s="130">
        <v>60</v>
      </c>
      <c r="F68" s="649">
        <v>36.15</v>
      </c>
      <c r="G68" s="649">
        <f t="shared" si="0"/>
        <v>2169</v>
      </c>
    </row>
    <row r="69" spans="1:7" ht="60" x14ac:dyDescent="0.25">
      <c r="A69" s="130">
        <v>63</v>
      </c>
      <c r="B69" s="95">
        <v>51003326</v>
      </c>
      <c r="C69" s="68" t="s">
        <v>444</v>
      </c>
      <c r="D69" s="130" t="s">
        <v>32</v>
      </c>
      <c r="E69" s="130">
        <v>3000</v>
      </c>
      <c r="F69" s="649">
        <v>7</v>
      </c>
      <c r="G69" s="649">
        <f t="shared" si="0"/>
        <v>21000</v>
      </c>
    </row>
    <row r="70" spans="1:7" ht="36" x14ac:dyDescent="0.25">
      <c r="A70" s="130">
        <v>64</v>
      </c>
      <c r="B70" s="95">
        <v>15001085</v>
      </c>
      <c r="C70" s="68" t="s">
        <v>404</v>
      </c>
      <c r="D70" s="130" t="s">
        <v>20</v>
      </c>
      <c r="E70" s="130">
        <v>60</v>
      </c>
      <c r="F70" s="649">
        <v>24.57</v>
      </c>
      <c r="G70" s="649">
        <f t="shared" si="0"/>
        <v>1474.2</v>
      </c>
    </row>
    <row r="71" spans="1:7" ht="36" x14ac:dyDescent="0.25">
      <c r="A71" s="130">
        <v>65</v>
      </c>
      <c r="B71" s="95">
        <v>13001038</v>
      </c>
      <c r="C71" s="68" t="s">
        <v>434</v>
      </c>
      <c r="D71" s="130" t="s">
        <v>20</v>
      </c>
      <c r="E71" s="130">
        <v>150</v>
      </c>
      <c r="F71" s="649">
        <v>16.62</v>
      </c>
      <c r="G71" s="649">
        <f t="shared" si="0"/>
        <v>2493</v>
      </c>
    </row>
    <row r="72" spans="1:7" ht="24" x14ac:dyDescent="0.25">
      <c r="A72" s="130">
        <v>66</v>
      </c>
      <c r="B72" s="95">
        <v>2001967</v>
      </c>
      <c r="C72" s="68" t="s">
        <v>837</v>
      </c>
      <c r="D72" s="130" t="s">
        <v>20</v>
      </c>
      <c r="E72" s="130">
        <v>50</v>
      </c>
      <c r="F72" s="649">
        <v>12.62</v>
      </c>
      <c r="G72" s="649">
        <f t="shared" ref="G72:G73" si="1">F72*E72</f>
        <v>631</v>
      </c>
    </row>
    <row r="73" spans="1:7" ht="84" x14ac:dyDescent="0.25">
      <c r="A73" s="130">
        <v>67</v>
      </c>
      <c r="B73" s="95">
        <v>2003068</v>
      </c>
      <c r="C73" s="68" t="s">
        <v>427</v>
      </c>
      <c r="D73" s="130" t="s">
        <v>20</v>
      </c>
      <c r="E73" s="130">
        <v>200</v>
      </c>
      <c r="F73" s="649">
        <v>17.04</v>
      </c>
      <c r="G73" s="649">
        <f t="shared" si="1"/>
        <v>3408</v>
      </c>
    </row>
    <row r="74" spans="1:7" x14ac:dyDescent="0.25">
      <c r="A74" s="952" t="s">
        <v>2948</v>
      </c>
      <c r="B74" s="953"/>
      <c r="C74" s="953"/>
      <c r="D74" s="954"/>
      <c r="E74" s="541"/>
      <c r="F74" s="650"/>
      <c r="G74" s="651">
        <f>SUM(G7:G73)</f>
        <v>407885.18000000005</v>
      </c>
    </row>
  </sheetData>
  <mergeCells count="5">
    <mergeCell ref="A74:D74"/>
    <mergeCell ref="A5:G5"/>
    <mergeCell ref="A2:G2"/>
    <mergeCell ref="A3:G3"/>
    <mergeCell ref="A4:G4"/>
  </mergeCells>
  <pageMargins left="0.11811023622047245" right="0.11811023622047245" top="0.78740157480314965" bottom="0.78740157480314965" header="0.31496062992125984" footer="0.31496062992125984"/>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97"/>
  <sheetViews>
    <sheetView workbookViewId="0">
      <selection activeCell="A6" sqref="A6:G6"/>
    </sheetView>
  </sheetViews>
  <sheetFormatPr defaultRowHeight="15" x14ac:dyDescent="0.25"/>
  <cols>
    <col min="1" max="1" width="4.42578125" bestFit="1" customWidth="1"/>
    <col min="2" max="2" width="9.5703125" bestFit="1" customWidth="1"/>
    <col min="3" max="3" width="33.5703125" customWidth="1"/>
    <col min="5" max="5" width="6.7109375" bestFit="1" customWidth="1"/>
    <col min="6" max="6" width="7.140625" bestFit="1" customWidth="1"/>
    <col min="7" max="7" width="10.140625" bestFit="1" customWidth="1"/>
  </cols>
  <sheetData>
    <row r="1" spans="1:7" x14ac:dyDescent="0.25">
      <c r="A1" s="116"/>
      <c r="B1" s="116"/>
      <c r="C1" s="116"/>
      <c r="D1" s="116"/>
      <c r="E1" s="116"/>
    </row>
    <row r="2" spans="1:7" x14ac:dyDescent="0.25">
      <c r="A2" s="115"/>
      <c r="B2" s="7"/>
      <c r="C2" s="7"/>
      <c r="D2" s="7"/>
      <c r="E2" s="7"/>
    </row>
    <row r="3" spans="1:7" ht="15.75" x14ac:dyDescent="0.25">
      <c r="A3" s="771" t="s">
        <v>0</v>
      </c>
      <c r="B3" s="771"/>
      <c r="C3" s="771"/>
      <c r="D3" s="771"/>
      <c r="E3" s="771"/>
      <c r="F3" s="771"/>
      <c r="G3" s="771"/>
    </row>
    <row r="4" spans="1:7" ht="15.75" x14ac:dyDescent="0.25">
      <c r="A4" s="771" t="s">
        <v>1</v>
      </c>
      <c r="B4" s="771"/>
      <c r="C4" s="771"/>
      <c r="D4" s="771"/>
      <c r="E4" s="771"/>
      <c r="F4" s="771"/>
      <c r="G4" s="771"/>
    </row>
    <row r="5" spans="1:7" ht="19.5" thickBot="1" x14ac:dyDescent="0.3">
      <c r="A5" s="758" t="s">
        <v>2</v>
      </c>
      <c r="B5" s="758"/>
      <c r="C5" s="758"/>
      <c r="D5" s="758"/>
      <c r="E5" s="758"/>
      <c r="F5" s="758"/>
      <c r="G5" s="758"/>
    </row>
    <row r="6" spans="1:7" ht="32.25" thickBot="1" x14ac:dyDescent="0.3">
      <c r="A6" s="958" t="s">
        <v>2852</v>
      </c>
      <c r="B6" s="959"/>
      <c r="C6" s="959"/>
      <c r="D6" s="959"/>
      <c r="E6" s="959"/>
      <c r="F6" s="959"/>
      <c r="G6" s="960"/>
    </row>
    <row r="7" spans="1:7" x14ac:dyDescent="0.25">
      <c r="A7" s="417" t="s">
        <v>390</v>
      </c>
      <c r="B7" s="417" t="s">
        <v>4</v>
      </c>
      <c r="C7" s="417" t="s">
        <v>131</v>
      </c>
      <c r="D7" s="417" t="s">
        <v>6</v>
      </c>
      <c r="E7" s="417" t="s">
        <v>1506</v>
      </c>
      <c r="F7" s="145" t="s">
        <v>868</v>
      </c>
      <c r="G7" s="145" t="s">
        <v>869</v>
      </c>
    </row>
    <row r="8" spans="1:7" ht="67.5" x14ac:dyDescent="0.25">
      <c r="A8" s="275">
        <v>1</v>
      </c>
      <c r="B8" s="415">
        <v>2001748</v>
      </c>
      <c r="C8" s="370" t="s">
        <v>445</v>
      </c>
      <c r="D8" s="275" t="s">
        <v>90</v>
      </c>
      <c r="E8" s="94">
        <v>26</v>
      </c>
      <c r="F8" s="614">
        <v>34</v>
      </c>
      <c r="G8" s="614">
        <f>E8*F8</f>
        <v>884</v>
      </c>
    </row>
    <row r="9" spans="1:7" ht="67.5" x14ac:dyDescent="0.25">
      <c r="A9" s="275">
        <v>2</v>
      </c>
      <c r="B9" s="415">
        <v>363001005</v>
      </c>
      <c r="C9" s="370" t="s">
        <v>446</v>
      </c>
      <c r="D9" s="275" t="s">
        <v>90</v>
      </c>
      <c r="E9" s="94">
        <v>150</v>
      </c>
      <c r="F9" s="614">
        <v>34</v>
      </c>
      <c r="G9" s="614">
        <f t="shared" ref="G9:G72" si="0">E9*F9</f>
        <v>5100</v>
      </c>
    </row>
    <row r="10" spans="1:7" ht="67.5" x14ac:dyDescent="0.25">
      <c r="A10" s="275">
        <v>3</v>
      </c>
      <c r="B10" s="415">
        <v>363001006</v>
      </c>
      <c r="C10" s="370" t="s">
        <v>447</v>
      </c>
      <c r="D10" s="275" t="s">
        <v>90</v>
      </c>
      <c r="E10" s="94">
        <v>10</v>
      </c>
      <c r="F10" s="614">
        <v>32.5</v>
      </c>
      <c r="G10" s="614">
        <f t="shared" si="0"/>
        <v>325</v>
      </c>
    </row>
    <row r="11" spans="1:7" ht="101.25" x14ac:dyDescent="0.25">
      <c r="A11" s="382">
        <v>4</v>
      </c>
      <c r="B11" s="371">
        <v>2001954</v>
      </c>
      <c r="C11" s="372" t="s">
        <v>1914</v>
      </c>
      <c r="D11" s="382" t="s">
        <v>32</v>
      </c>
      <c r="E11" s="92">
        <v>80</v>
      </c>
      <c r="F11" s="614">
        <v>46</v>
      </c>
      <c r="G11" s="614">
        <f t="shared" si="0"/>
        <v>3680</v>
      </c>
    </row>
    <row r="12" spans="1:7" ht="33.75" x14ac:dyDescent="0.25">
      <c r="A12" s="275">
        <v>5</v>
      </c>
      <c r="B12" s="415">
        <v>2001959</v>
      </c>
      <c r="C12" s="370" t="s">
        <v>454</v>
      </c>
      <c r="D12" s="275" t="s">
        <v>90</v>
      </c>
      <c r="E12" s="94">
        <v>100</v>
      </c>
      <c r="F12" s="614">
        <v>50</v>
      </c>
      <c r="G12" s="614">
        <f t="shared" si="0"/>
        <v>5000</v>
      </c>
    </row>
    <row r="13" spans="1:7" x14ac:dyDescent="0.25">
      <c r="A13" s="275">
        <v>6</v>
      </c>
      <c r="B13" s="415">
        <v>51003130</v>
      </c>
      <c r="C13" s="370" t="s">
        <v>455</v>
      </c>
      <c r="D13" s="275" t="s">
        <v>90</v>
      </c>
      <c r="E13" s="94">
        <v>50</v>
      </c>
      <c r="F13" s="614">
        <v>17.899999999999999</v>
      </c>
      <c r="G13" s="614">
        <f t="shared" si="0"/>
        <v>894.99999999999989</v>
      </c>
    </row>
    <row r="14" spans="1:7" x14ac:dyDescent="0.25">
      <c r="A14" s="275">
        <v>7</v>
      </c>
      <c r="B14" s="415">
        <v>51003131</v>
      </c>
      <c r="C14" s="370" t="s">
        <v>456</v>
      </c>
      <c r="D14" s="275" t="s">
        <v>90</v>
      </c>
      <c r="E14" s="94">
        <v>50</v>
      </c>
      <c r="F14" s="614">
        <v>17.899999999999999</v>
      </c>
      <c r="G14" s="614">
        <f t="shared" si="0"/>
        <v>894.99999999999989</v>
      </c>
    </row>
    <row r="15" spans="1:7" x14ac:dyDescent="0.25">
      <c r="A15" s="275">
        <v>8</v>
      </c>
      <c r="B15" s="415">
        <v>51003132</v>
      </c>
      <c r="C15" s="370" t="s">
        <v>457</v>
      </c>
      <c r="D15" s="275" t="s">
        <v>90</v>
      </c>
      <c r="E15" s="94">
        <v>50</v>
      </c>
      <c r="F15" s="614">
        <v>18</v>
      </c>
      <c r="G15" s="614">
        <f t="shared" si="0"/>
        <v>900</v>
      </c>
    </row>
    <row r="16" spans="1:7" x14ac:dyDescent="0.25">
      <c r="A16" s="275">
        <v>9</v>
      </c>
      <c r="B16" s="415">
        <v>51003133</v>
      </c>
      <c r="C16" s="370" t="s">
        <v>458</v>
      </c>
      <c r="D16" s="275" t="s">
        <v>90</v>
      </c>
      <c r="E16" s="94">
        <v>50</v>
      </c>
      <c r="F16" s="614">
        <v>17.899999999999999</v>
      </c>
      <c r="G16" s="614">
        <f t="shared" si="0"/>
        <v>894.99999999999989</v>
      </c>
    </row>
    <row r="17" spans="1:7" x14ac:dyDescent="0.25">
      <c r="A17" s="275">
        <v>10</v>
      </c>
      <c r="B17" s="415">
        <v>2001215</v>
      </c>
      <c r="C17" s="370" t="s">
        <v>459</v>
      </c>
      <c r="D17" s="275" t="s">
        <v>90</v>
      </c>
      <c r="E17" s="94">
        <v>50</v>
      </c>
      <c r="F17" s="614">
        <v>17.899999999999999</v>
      </c>
      <c r="G17" s="614">
        <f t="shared" si="0"/>
        <v>894.99999999999989</v>
      </c>
    </row>
    <row r="18" spans="1:7" x14ac:dyDescent="0.25">
      <c r="A18" s="275">
        <v>11</v>
      </c>
      <c r="B18" s="415">
        <v>51003107</v>
      </c>
      <c r="C18" s="370" t="s">
        <v>462</v>
      </c>
      <c r="D18" s="275" t="s">
        <v>90</v>
      </c>
      <c r="E18" s="94">
        <v>40</v>
      </c>
      <c r="F18" s="614">
        <v>28</v>
      </c>
      <c r="G18" s="614">
        <f t="shared" si="0"/>
        <v>1120</v>
      </c>
    </row>
    <row r="19" spans="1:7" ht="33.75" x14ac:dyDescent="0.25">
      <c r="A19" s="275">
        <v>12</v>
      </c>
      <c r="B19" s="415">
        <v>2001641</v>
      </c>
      <c r="C19" s="370" t="s">
        <v>460</v>
      </c>
      <c r="D19" s="275" t="s">
        <v>90</v>
      </c>
      <c r="E19" s="94">
        <v>20</v>
      </c>
      <c r="F19" s="614">
        <v>37.9</v>
      </c>
      <c r="G19" s="614">
        <f t="shared" si="0"/>
        <v>758</v>
      </c>
    </row>
    <row r="20" spans="1:7" x14ac:dyDescent="0.25">
      <c r="A20" s="275">
        <v>13</v>
      </c>
      <c r="B20" s="415">
        <v>2001957</v>
      </c>
      <c r="C20" s="370" t="s">
        <v>450</v>
      </c>
      <c r="D20" s="275" t="s">
        <v>90</v>
      </c>
      <c r="E20" s="94">
        <v>20</v>
      </c>
      <c r="F20" s="614">
        <v>37.9</v>
      </c>
      <c r="G20" s="614">
        <f t="shared" si="0"/>
        <v>758</v>
      </c>
    </row>
    <row r="21" spans="1:7" x14ac:dyDescent="0.25">
      <c r="A21" s="275">
        <v>14</v>
      </c>
      <c r="B21" s="415">
        <v>51003086</v>
      </c>
      <c r="C21" s="370" t="s">
        <v>464</v>
      </c>
      <c r="D21" s="275" t="s">
        <v>90</v>
      </c>
      <c r="E21" s="94">
        <v>20</v>
      </c>
      <c r="F21" s="614">
        <v>37.9</v>
      </c>
      <c r="G21" s="614">
        <f t="shared" si="0"/>
        <v>758</v>
      </c>
    </row>
    <row r="22" spans="1:7" x14ac:dyDescent="0.25">
      <c r="A22" s="275">
        <v>15</v>
      </c>
      <c r="B22" s="415">
        <v>51003111</v>
      </c>
      <c r="C22" s="370" t="s">
        <v>463</v>
      </c>
      <c r="D22" s="275" t="s">
        <v>90</v>
      </c>
      <c r="E22" s="94">
        <v>50</v>
      </c>
      <c r="F22" s="614">
        <v>37.9</v>
      </c>
      <c r="G22" s="614">
        <f t="shared" si="0"/>
        <v>1895</v>
      </c>
    </row>
    <row r="23" spans="1:7" x14ac:dyDescent="0.25">
      <c r="A23" s="275">
        <v>16</v>
      </c>
      <c r="B23" s="415">
        <v>2002192</v>
      </c>
      <c r="C23" s="370" t="s">
        <v>465</v>
      </c>
      <c r="D23" s="275" t="s">
        <v>90</v>
      </c>
      <c r="E23" s="94">
        <v>50</v>
      </c>
      <c r="F23" s="614">
        <v>37.9</v>
      </c>
      <c r="G23" s="614">
        <f t="shared" si="0"/>
        <v>1895</v>
      </c>
    </row>
    <row r="24" spans="1:7" x14ac:dyDescent="0.25">
      <c r="A24" s="275">
        <v>17</v>
      </c>
      <c r="B24" s="415">
        <v>51003087</v>
      </c>
      <c r="C24" s="370" t="s">
        <v>466</v>
      </c>
      <c r="D24" s="275" t="s">
        <v>90</v>
      </c>
      <c r="E24" s="94">
        <v>40</v>
      </c>
      <c r="F24" s="614">
        <v>37.9</v>
      </c>
      <c r="G24" s="614">
        <f t="shared" si="0"/>
        <v>1516</v>
      </c>
    </row>
    <row r="25" spans="1:7" x14ac:dyDescent="0.25">
      <c r="A25" s="275">
        <v>18</v>
      </c>
      <c r="B25" s="415">
        <v>2001566</v>
      </c>
      <c r="C25" s="370" t="s">
        <v>448</v>
      </c>
      <c r="D25" s="275" t="s">
        <v>90</v>
      </c>
      <c r="E25" s="94">
        <v>20</v>
      </c>
      <c r="F25" s="614">
        <v>37.9</v>
      </c>
      <c r="G25" s="614">
        <f t="shared" si="0"/>
        <v>758</v>
      </c>
    </row>
    <row r="26" spans="1:7" x14ac:dyDescent="0.25">
      <c r="A26" s="275">
        <v>19</v>
      </c>
      <c r="B26" s="415">
        <v>2001874</v>
      </c>
      <c r="C26" s="370" t="s">
        <v>449</v>
      </c>
      <c r="D26" s="275" t="s">
        <v>90</v>
      </c>
      <c r="E26" s="94">
        <v>20</v>
      </c>
      <c r="F26" s="614">
        <v>35</v>
      </c>
      <c r="G26" s="614">
        <f t="shared" si="0"/>
        <v>700</v>
      </c>
    </row>
    <row r="27" spans="1:7" x14ac:dyDescent="0.25">
      <c r="A27" s="275">
        <v>20</v>
      </c>
      <c r="B27" s="415">
        <v>2001573</v>
      </c>
      <c r="C27" s="370" t="s">
        <v>451</v>
      </c>
      <c r="D27" s="275" t="s">
        <v>90</v>
      </c>
      <c r="E27" s="94">
        <v>20</v>
      </c>
      <c r="F27" s="614">
        <v>37.9</v>
      </c>
      <c r="G27" s="614">
        <f t="shared" si="0"/>
        <v>758</v>
      </c>
    </row>
    <row r="28" spans="1:7" x14ac:dyDescent="0.25">
      <c r="A28" s="275">
        <v>21</v>
      </c>
      <c r="B28" s="415">
        <v>2001569</v>
      </c>
      <c r="C28" s="370" t="s">
        <v>452</v>
      </c>
      <c r="D28" s="275" t="s">
        <v>90</v>
      </c>
      <c r="E28" s="94">
        <v>20</v>
      </c>
      <c r="F28" s="614">
        <v>37.9</v>
      </c>
      <c r="G28" s="614">
        <f t="shared" si="0"/>
        <v>758</v>
      </c>
    </row>
    <row r="29" spans="1:7" ht="22.5" x14ac:dyDescent="0.25">
      <c r="A29" s="275">
        <v>22</v>
      </c>
      <c r="B29" s="415">
        <v>2001859</v>
      </c>
      <c r="C29" s="370" t="s">
        <v>467</v>
      </c>
      <c r="D29" s="275" t="s">
        <v>90</v>
      </c>
      <c r="E29" s="94">
        <v>20</v>
      </c>
      <c r="F29" s="614">
        <v>37.9</v>
      </c>
      <c r="G29" s="614">
        <f t="shared" si="0"/>
        <v>758</v>
      </c>
    </row>
    <row r="30" spans="1:7" ht="22.5" x14ac:dyDescent="0.25">
      <c r="A30" s="275">
        <v>23</v>
      </c>
      <c r="B30" s="415">
        <v>2001631</v>
      </c>
      <c r="C30" s="370" t="s">
        <v>468</v>
      </c>
      <c r="D30" s="275" t="s">
        <v>90</v>
      </c>
      <c r="E30" s="94">
        <v>40</v>
      </c>
      <c r="F30" s="614">
        <v>37.9</v>
      </c>
      <c r="G30" s="614">
        <f t="shared" si="0"/>
        <v>1516</v>
      </c>
    </row>
    <row r="31" spans="1:7" ht="22.5" x14ac:dyDescent="0.25">
      <c r="A31" s="275">
        <v>24</v>
      </c>
      <c r="B31" s="415">
        <v>2001625</v>
      </c>
      <c r="C31" s="370" t="s">
        <v>461</v>
      </c>
      <c r="D31" s="275" t="s">
        <v>90</v>
      </c>
      <c r="E31" s="94">
        <v>20</v>
      </c>
      <c r="F31" s="614">
        <v>37.9</v>
      </c>
      <c r="G31" s="614">
        <f t="shared" si="0"/>
        <v>758</v>
      </c>
    </row>
    <row r="32" spans="1:7" x14ac:dyDescent="0.25">
      <c r="A32" s="275">
        <v>25</v>
      </c>
      <c r="B32" s="415">
        <v>363001043</v>
      </c>
      <c r="C32" s="370" t="s">
        <v>841</v>
      </c>
      <c r="D32" s="275" t="s">
        <v>90</v>
      </c>
      <c r="E32" s="94">
        <v>20</v>
      </c>
      <c r="F32" s="614">
        <v>33</v>
      </c>
      <c r="G32" s="614">
        <f t="shared" si="0"/>
        <v>660</v>
      </c>
    </row>
    <row r="33" spans="1:7" x14ac:dyDescent="0.25">
      <c r="A33" s="275">
        <v>26</v>
      </c>
      <c r="B33" s="415">
        <v>2001831</v>
      </c>
      <c r="C33" s="370" t="s">
        <v>470</v>
      </c>
      <c r="D33" s="275" t="s">
        <v>90</v>
      </c>
      <c r="E33" s="94">
        <v>20</v>
      </c>
      <c r="F33" s="614">
        <v>37.9</v>
      </c>
      <c r="G33" s="614">
        <f t="shared" si="0"/>
        <v>758</v>
      </c>
    </row>
    <row r="34" spans="1:7" x14ac:dyDescent="0.25">
      <c r="A34" s="275">
        <v>27</v>
      </c>
      <c r="B34" s="415">
        <v>363001055</v>
      </c>
      <c r="C34" s="370" t="s">
        <v>471</v>
      </c>
      <c r="D34" s="275" t="s">
        <v>90</v>
      </c>
      <c r="E34" s="94">
        <v>20</v>
      </c>
      <c r="F34" s="614">
        <v>37.9</v>
      </c>
      <c r="G34" s="614">
        <f t="shared" si="0"/>
        <v>758</v>
      </c>
    </row>
    <row r="35" spans="1:7" x14ac:dyDescent="0.25">
      <c r="A35" s="275">
        <v>28</v>
      </c>
      <c r="B35" s="415">
        <v>363001034</v>
      </c>
      <c r="C35" s="370" t="s">
        <v>472</v>
      </c>
      <c r="D35" s="275" t="s">
        <v>90</v>
      </c>
      <c r="E35" s="94">
        <v>20</v>
      </c>
      <c r="F35" s="614">
        <v>37.9</v>
      </c>
      <c r="G35" s="614">
        <f t="shared" si="0"/>
        <v>758</v>
      </c>
    </row>
    <row r="36" spans="1:7" x14ac:dyDescent="0.25">
      <c r="A36" s="275">
        <v>29</v>
      </c>
      <c r="B36" s="415">
        <v>363001051</v>
      </c>
      <c r="C36" s="370" t="s">
        <v>473</v>
      </c>
      <c r="D36" s="275" t="s">
        <v>90</v>
      </c>
      <c r="E36" s="94">
        <v>20</v>
      </c>
      <c r="F36" s="614">
        <v>37.9</v>
      </c>
      <c r="G36" s="614">
        <f t="shared" si="0"/>
        <v>758</v>
      </c>
    </row>
    <row r="37" spans="1:7" x14ac:dyDescent="0.25">
      <c r="A37" s="275">
        <v>30</v>
      </c>
      <c r="B37" s="415">
        <v>363001052</v>
      </c>
      <c r="C37" s="370" t="s">
        <v>474</v>
      </c>
      <c r="D37" s="275" t="s">
        <v>90</v>
      </c>
      <c r="E37" s="94">
        <v>60</v>
      </c>
      <c r="F37" s="614">
        <v>37.9</v>
      </c>
      <c r="G37" s="614">
        <f t="shared" si="0"/>
        <v>2274</v>
      </c>
    </row>
    <row r="38" spans="1:7" x14ac:dyDescent="0.25">
      <c r="A38" s="275">
        <v>31</v>
      </c>
      <c r="B38" s="415">
        <v>363001053</v>
      </c>
      <c r="C38" s="370" t="s">
        <v>475</v>
      </c>
      <c r="D38" s="275" t="s">
        <v>90</v>
      </c>
      <c r="E38" s="94">
        <v>60</v>
      </c>
      <c r="F38" s="614">
        <v>37.9</v>
      </c>
      <c r="G38" s="614">
        <f t="shared" si="0"/>
        <v>2274</v>
      </c>
    </row>
    <row r="39" spans="1:7" x14ac:dyDescent="0.25">
      <c r="A39" s="275">
        <v>32</v>
      </c>
      <c r="B39" s="415">
        <v>51003089</v>
      </c>
      <c r="C39" s="370" t="s">
        <v>842</v>
      </c>
      <c r="D39" s="275" t="s">
        <v>90</v>
      </c>
      <c r="E39" s="94">
        <v>60</v>
      </c>
      <c r="F39" s="614">
        <v>37.9</v>
      </c>
      <c r="G39" s="614">
        <f t="shared" si="0"/>
        <v>2274</v>
      </c>
    </row>
    <row r="40" spans="1:7" x14ac:dyDescent="0.25">
      <c r="A40" s="275">
        <v>33</v>
      </c>
      <c r="B40" s="415">
        <v>2001256</v>
      </c>
      <c r="C40" s="370" t="s">
        <v>843</v>
      </c>
      <c r="D40" s="275" t="s">
        <v>90</v>
      </c>
      <c r="E40" s="94">
        <v>60</v>
      </c>
      <c r="F40" s="614">
        <v>37.9</v>
      </c>
      <c r="G40" s="614">
        <f t="shared" si="0"/>
        <v>2274</v>
      </c>
    </row>
    <row r="41" spans="1:7" ht="22.5" x14ac:dyDescent="0.25">
      <c r="A41" s="275">
        <v>34</v>
      </c>
      <c r="B41" s="415">
        <v>2001872</v>
      </c>
      <c r="C41" s="370" t="s">
        <v>453</v>
      </c>
      <c r="D41" s="275" t="s">
        <v>90</v>
      </c>
      <c r="E41" s="94">
        <v>20</v>
      </c>
      <c r="F41" s="614">
        <v>37.9</v>
      </c>
      <c r="G41" s="614">
        <f t="shared" si="0"/>
        <v>758</v>
      </c>
    </row>
    <row r="42" spans="1:7" ht="56.25" x14ac:dyDescent="0.25">
      <c r="A42" s="275">
        <v>35</v>
      </c>
      <c r="B42" s="415">
        <v>363001013</v>
      </c>
      <c r="C42" s="370" t="s">
        <v>479</v>
      </c>
      <c r="D42" s="275" t="s">
        <v>90</v>
      </c>
      <c r="E42" s="94">
        <v>20</v>
      </c>
      <c r="F42" s="614">
        <v>39.9</v>
      </c>
      <c r="G42" s="614">
        <f t="shared" si="0"/>
        <v>798</v>
      </c>
    </row>
    <row r="43" spans="1:7" ht="22.5" x14ac:dyDescent="0.25">
      <c r="A43" s="275">
        <v>36</v>
      </c>
      <c r="B43" s="415">
        <v>51003118</v>
      </c>
      <c r="C43" s="370" t="s">
        <v>469</v>
      </c>
      <c r="D43" s="275" t="s">
        <v>90</v>
      </c>
      <c r="E43" s="94">
        <v>20</v>
      </c>
      <c r="F43" s="614">
        <v>44.5</v>
      </c>
      <c r="G43" s="614">
        <f t="shared" si="0"/>
        <v>890</v>
      </c>
    </row>
    <row r="44" spans="1:7" ht="22.5" x14ac:dyDescent="0.25">
      <c r="A44" s="275">
        <v>37</v>
      </c>
      <c r="B44" s="415">
        <v>363001059</v>
      </c>
      <c r="C44" s="370" t="s">
        <v>476</v>
      </c>
      <c r="D44" s="275" t="s">
        <v>90</v>
      </c>
      <c r="E44" s="94">
        <v>20</v>
      </c>
      <c r="F44" s="614">
        <v>39.9</v>
      </c>
      <c r="G44" s="614">
        <f t="shared" si="0"/>
        <v>798</v>
      </c>
    </row>
    <row r="45" spans="1:7" ht="22.5" x14ac:dyDescent="0.25">
      <c r="A45" s="275">
        <v>38</v>
      </c>
      <c r="B45" s="415">
        <v>363001057</v>
      </c>
      <c r="C45" s="370" t="s">
        <v>478</v>
      </c>
      <c r="D45" s="275" t="s">
        <v>90</v>
      </c>
      <c r="E45" s="94">
        <v>20</v>
      </c>
      <c r="F45" s="614">
        <v>37.9</v>
      </c>
      <c r="G45" s="614">
        <f t="shared" si="0"/>
        <v>758</v>
      </c>
    </row>
    <row r="46" spans="1:7" ht="22.5" x14ac:dyDescent="0.25">
      <c r="A46" s="275" t="s">
        <v>844</v>
      </c>
      <c r="B46" s="415">
        <v>363001060</v>
      </c>
      <c r="C46" s="370" t="s">
        <v>477</v>
      </c>
      <c r="D46" s="275" t="s">
        <v>90</v>
      </c>
      <c r="E46" s="94">
        <v>20</v>
      </c>
      <c r="F46" s="614">
        <v>37.9</v>
      </c>
      <c r="G46" s="614">
        <f t="shared" si="0"/>
        <v>758</v>
      </c>
    </row>
    <row r="47" spans="1:7" ht="360" customHeight="1" x14ac:dyDescent="0.25">
      <c r="A47" s="275">
        <v>40</v>
      </c>
      <c r="B47" s="415">
        <v>2001041</v>
      </c>
      <c r="C47" s="370" t="s">
        <v>845</v>
      </c>
      <c r="D47" s="275" t="s">
        <v>20</v>
      </c>
      <c r="E47" s="94">
        <v>64</v>
      </c>
      <c r="F47" s="614">
        <v>645</v>
      </c>
      <c r="G47" s="614">
        <f t="shared" si="0"/>
        <v>41280</v>
      </c>
    </row>
    <row r="48" spans="1:7" ht="123.75" x14ac:dyDescent="0.25">
      <c r="A48" s="275">
        <v>41</v>
      </c>
      <c r="B48" s="415">
        <v>2001154</v>
      </c>
      <c r="C48" s="370" t="s">
        <v>480</v>
      </c>
      <c r="D48" s="275" t="s">
        <v>20</v>
      </c>
      <c r="E48" s="94">
        <v>20</v>
      </c>
      <c r="F48" s="614">
        <v>420</v>
      </c>
      <c r="G48" s="614">
        <f t="shared" si="0"/>
        <v>8400</v>
      </c>
    </row>
    <row r="49" spans="1:7" ht="22.5" x14ac:dyDescent="0.25">
      <c r="A49" s="275">
        <v>42</v>
      </c>
      <c r="B49" s="415">
        <v>2001989</v>
      </c>
      <c r="C49" s="370" t="s">
        <v>481</v>
      </c>
      <c r="D49" s="275" t="s">
        <v>20</v>
      </c>
      <c r="E49" s="94">
        <v>10000</v>
      </c>
      <c r="F49" s="614">
        <v>0.59</v>
      </c>
      <c r="G49" s="614">
        <f t="shared" si="0"/>
        <v>5900</v>
      </c>
    </row>
    <row r="50" spans="1:7" ht="22.5" x14ac:dyDescent="0.25">
      <c r="A50" s="275">
        <v>43</v>
      </c>
      <c r="B50" s="415">
        <v>51003352</v>
      </c>
      <c r="C50" s="370" t="s">
        <v>482</v>
      </c>
      <c r="D50" s="275" t="s">
        <v>20</v>
      </c>
      <c r="E50" s="94">
        <v>16</v>
      </c>
      <c r="F50" s="614">
        <v>32</v>
      </c>
      <c r="G50" s="614">
        <f t="shared" si="0"/>
        <v>512</v>
      </c>
    </row>
    <row r="51" spans="1:7" ht="22.5" x14ac:dyDescent="0.25">
      <c r="A51" s="275">
        <v>44</v>
      </c>
      <c r="B51" s="415">
        <v>51003350</v>
      </c>
      <c r="C51" s="370" t="s">
        <v>483</v>
      </c>
      <c r="D51" s="275" t="s">
        <v>90</v>
      </c>
      <c r="E51" s="94">
        <v>16</v>
      </c>
      <c r="F51" s="614">
        <v>32</v>
      </c>
      <c r="G51" s="614">
        <f t="shared" si="0"/>
        <v>512</v>
      </c>
    </row>
    <row r="52" spans="1:7" ht="22.5" x14ac:dyDescent="0.25">
      <c r="A52" s="275">
        <v>45</v>
      </c>
      <c r="B52" s="415">
        <v>51003351</v>
      </c>
      <c r="C52" s="370" t="s">
        <v>484</v>
      </c>
      <c r="D52" s="275" t="s">
        <v>90</v>
      </c>
      <c r="E52" s="94">
        <v>16</v>
      </c>
      <c r="F52" s="614">
        <v>30</v>
      </c>
      <c r="G52" s="614">
        <f t="shared" si="0"/>
        <v>480</v>
      </c>
    </row>
    <row r="53" spans="1:7" ht="22.5" x14ac:dyDescent="0.25">
      <c r="A53" s="275">
        <v>46</v>
      </c>
      <c r="B53" s="415">
        <v>2001911</v>
      </c>
      <c r="C53" s="370" t="s">
        <v>485</v>
      </c>
      <c r="D53" s="275" t="s">
        <v>90</v>
      </c>
      <c r="E53" s="94">
        <v>16</v>
      </c>
      <c r="F53" s="614">
        <v>29.9</v>
      </c>
      <c r="G53" s="614">
        <f t="shared" si="0"/>
        <v>478.4</v>
      </c>
    </row>
    <row r="54" spans="1:7" ht="191.25" x14ac:dyDescent="0.25">
      <c r="A54" s="275">
        <v>47</v>
      </c>
      <c r="B54" s="415">
        <v>30002095</v>
      </c>
      <c r="C54" s="370" t="s">
        <v>487</v>
      </c>
      <c r="D54" s="275" t="s">
        <v>90</v>
      </c>
      <c r="E54" s="94">
        <v>10</v>
      </c>
      <c r="F54" s="614">
        <v>40.5</v>
      </c>
      <c r="G54" s="614">
        <f t="shared" si="0"/>
        <v>405</v>
      </c>
    </row>
    <row r="55" spans="1:7" x14ac:dyDescent="0.25">
      <c r="A55" s="275">
        <v>48</v>
      </c>
      <c r="B55" s="415">
        <v>2001993</v>
      </c>
      <c r="C55" s="370" t="s">
        <v>486</v>
      </c>
      <c r="D55" s="275" t="s">
        <v>20</v>
      </c>
      <c r="E55" s="94">
        <v>30000</v>
      </c>
      <c r="F55" s="614">
        <v>1.77</v>
      </c>
      <c r="G55" s="614">
        <f t="shared" si="0"/>
        <v>53100</v>
      </c>
    </row>
    <row r="56" spans="1:7" ht="22.5" x14ac:dyDescent="0.25">
      <c r="A56" s="275">
        <v>49</v>
      </c>
      <c r="B56" s="415">
        <v>2002189</v>
      </c>
      <c r="C56" s="370" t="s">
        <v>846</v>
      </c>
      <c r="D56" s="275" t="s">
        <v>90</v>
      </c>
      <c r="E56" s="94">
        <v>400</v>
      </c>
      <c r="F56" s="614">
        <v>43</v>
      </c>
      <c r="G56" s="614">
        <f t="shared" si="0"/>
        <v>17200</v>
      </c>
    </row>
    <row r="57" spans="1:7" ht="202.5" x14ac:dyDescent="0.25">
      <c r="A57" s="275">
        <v>50</v>
      </c>
      <c r="B57" s="415">
        <v>8001341</v>
      </c>
      <c r="C57" s="370" t="s">
        <v>1915</v>
      </c>
      <c r="D57" s="275" t="s">
        <v>20</v>
      </c>
      <c r="E57" s="94">
        <v>30</v>
      </c>
      <c r="F57" s="614">
        <v>100.11</v>
      </c>
      <c r="G57" s="614">
        <f t="shared" si="0"/>
        <v>3003.3</v>
      </c>
    </row>
    <row r="58" spans="1:7" ht="22.5" x14ac:dyDescent="0.25">
      <c r="A58" s="275">
        <v>51</v>
      </c>
      <c r="B58" s="415">
        <v>363001138</v>
      </c>
      <c r="C58" s="370" t="s">
        <v>488</v>
      </c>
      <c r="D58" s="275" t="s">
        <v>90</v>
      </c>
      <c r="E58" s="94">
        <v>50</v>
      </c>
      <c r="F58" s="614">
        <v>28</v>
      </c>
      <c r="G58" s="614">
        <f t="shared" si="0"/>
        <v>1400</v>
      </c>
    </row>
    <row r="59" spans="1:7" ht="56.25" x14ac:dyDescent="0.25">
      <c r="A59" s="382">
        <v>52</v>
      </c>
      <c r="B59" s="371">
        <v>2001736</v>
      </c>
      <c r="C59" s="372" t="s">
        <v>518</v>
      </c>
      <c r="D59" s="382" t="s">
        <v>20</v>
      </c>
      <c r="E59" s="92">
        <v>100</v>
      </c>
      <c r="F59" s="614">
        <v>22</v>
      </c>
      <c r="G59" s="614">
        <f t="shared" si="0"/>
        <v>2200</v>
      </c>
    </row>
    <row r="60" spans="1:7" ht="135" x14ac:dyDescent="0.25">
      <c r="A60" s="382">
        <v>53</v>
      </c>
      <c r="B60" s="371">
        <v>2001762</v>
      </c>
      <c r="C60" s="372" t="s">
        <v>504</v>
      </c>
      <c r="D60" s="382" t="s">
        <v>90</v>
      </c>
      <c r="E60" s="92">
        <v>16</v>
      </c>
      <c r="F60" s="614">
        <v>27.9</v>
      </c>
      <c r="G60" s="614">
        <f t="shared" si="0"/>
        <v>446.4</v>
      </c>
    </row>
    <row r="61" spans="1:7" ht="135" x14ac:dyDescent="0.25">
      <c r="A61" s="382">
        <v>54</v>
      </c>
      <c r="B61" s="371">
        <v>2001780</v>
      </c>
      <c r="C61" s="372" t="s">
        <v>505</v>
      </c>
      <c r="D61" s="382" t="s">
        <v>90</v>
      </c>
      <c r="E61" s="92">
        <v>16</v>
      </c>
      <c r="F61" s="614">
        <v>27.9</v>
      </c>
      <c r="G61" s="614">
        <f t="shared" si="0"/>
        <v>446.4</v>
      </c>
    </row>
    <row r="62" spans="1:7" ht="168.75" x14ac:dyDescent="0.25">
      <c r="A62" s="382">
        <v>55</v>
      </c>
      <c r="B62" s="371">
        <v>2001439</v>
      </c>
      <c r="C62" s="372" t="s">
        <v>506</v>
      </c>
      <c r="D62" s="382" t="s">
        <v>90</v>
      </c>
      <c r="E62" s="92">
        <v>6</v>
      </c>
      <c r="F62" s="614">
        <v>23.01</v>
      </c>
      <c r="G62" s="614">
        <f t="shared" si="0"/>
        <v>138.06</v>
      </c>
    </row>
    <row r="63" spans="1:7" ht="101.25" x14ac:dyDescent="0.25">
      <c r="A63" s="382">
        <v>56</v>
      </c>
      <c r="B63" s="371">
        <v>2001126</v>
      </c>
      <c r="C63" s="372" t="s">
        <v>507</v>
      </c>
      <c r="D63" s="382" t="s">
        <v>90</v>
      </c>
      <c r="E63" s="92">
        <v>6</v>
      </c>
      <c r="F63" s="614">
        <v>26.9</v>
      </c>
      <c r="G63" s="614">
        <f t="shared" si="0"/>
        <v>161.39999999999998</v>
      </c>
    </row>
    <row r="64" spans="1:7" ht="135" x14ac:dyDescent="0.25">
      <c r="A64" s="382">
        <v>57</v>
      </c>
      <c r="B64" s="371">
        <v>2002194</v>
      </c>
      <c r="C64" s="372" t="s">
        <v>508</v>
      </c>
      <c r="D64" s="382" t="s">
        <v>90</v>
      </c>
      <c r="E64" s="92">
        <v>6</v>
      </c>
      <c r="F64" s="614">
        <v>26.9</v>
      </c>
      <c r="G64" s="614">
        <f t="shared" si="0"/>
        <v>161.39999999999998</v>
      </c>
    </row>
    <row r="65" spans="1:7" ht="33.75" x14ac:dyDescent="0.25">
      <c r="A65" s="382">
        <v>58</v>
      </c>
      <c r="B65" s="371">
        <v>2002193</v>
      </c>
      <c r="C65" s="372" t="s">
        <v>492</v>
      </c>
      <c r="D65" s="382" t="s">
        <v>90</v>
      </c>
      <c r="E65" s="92">
        <v>10</v>
      </c>
      <c r="F65" s="614">
        <v>26.9</v>
      </c>
      <c r="G65" s="614">
        <f t="shared" si="0"/>
        <v>269</v>
      </c>
    </row>
    <row r="66" spans="1:7" ht="135" x14ac:dyDescent="0.25">
      <c r="A66" s="275">
        <v>59</v>
      </c>
      <c r="B66" s="415">
        <v>363001221</v>
      </c>
      <c r="C66" s="370" t="s">
        <v>493</v>
      </c>
      <c r="D66" s="275" t="s">
        <v>90</v>
      </c>
      <c r="E66" s="94">
        <v>10</v>
      </c>
      <c r="F66" s="614">
        <v>26.9</v>
      </c>
      <c r="G66" s="614">
        <f t="shared" si="0"/>
        <v>269</v>
      </c>
    </row>
    <row r="67" spans="1:7" ht="112.5" x14ac:dyDescent="0.25">
      <c r="A67" s="275">
        <v>60</v>
      </c>
      <c r="B67" s="415">
        <v>363001223</v>
      </c>
      <c r="C67" s="370" t="s">
        <v>495</v>
      </c>
      <c r="D67" s="275" t="s">
        <v>90</v>
      </c>
      <c r="E67" s="94">
        <v>40</v>
      </c>
      <c r="F67" s="614">
        <v>26.9</v>
      </c>
      <c r="G67" s="614">
        <f t="shared" si="0"/>
        <v>1076</v>
      </c>
    </row>
    <row r="68" spans="1:7" ht="168.75" x14ac:dyDescent="0.25">
      <c r="A68" s="275">
        <v>61</v>
      </c>
      <c r="B68" s="415">
        <v>363001227</v>
      </c>
      <c r="C68" s="370" t="s">
        <v>494</v>
      </c>
      <c r="D68" s="275" t="s">
        <v>90</v>
      </c>
      <c r="E68" s="94">
        <v>20</v>
      </c>
      <c r="F68" s="614">
        <v>26.9</v>
      </c>
      <c r="G68" s="614">
        <f t="shared" si="0"/>
        <v>538</v>
      </c>
    </row>
    <row r="69" spans="1:7" ht="168.75" x14ac:dyDescent="0.25">
      <c r="A69" s="275">
        <v>62</v>
      </c>
      <c r="B69" s="415">
        <v>363001224</v>
      </c>
      <c r="C69" s="370" t="s">
        <v>496</v>
      </c>
      <c r="D69" s="275" t="s">
        <v>90</v>
      </c>
      <c r="E69" s="94">
        <v>20</v>
      </c>
      <c r="F69" s="614">
        <v>26.9</v>
      </c>
      <c r="G69" s="614">
        <f t="shared" si="0"/>
        <v>538</v>
      </c>
    </row>
    <row r="70" spans="1:7" ht="146.25" x14ac:dyDescent="0.25">
      <c r="A70" s="275">
        <v>63</v>
      </c>
      <c r="B70" s="415">
        <v>363001225</v>
      </c>
      <c r="C70" s="370" t="s">
        <v>497</v>
      </c>
      <c r="D70" s="275" t="s">
        <v>90</v>
      </c>
      <c r="E70" s="94">
        <v>20</v>
      </c>
      <c r="F70" s="614">
        <v>26.9</v>
      </c>
      <c r="G70" s="614">
        <f t="shared" si="0"/>
        <v>538</v>
      </c>
    </row>
    <row r="71" spans="1:7" ht="146.25" x14ac:dyDescent="0.25">
      <c r="A71" s="275">
        <v>64</v>
      </c>
      <c r="B71" s="371">
        <v>363001229</v>
      </c>
      <c r="C71" s="370" t="s">
        <v>502</v>
      </c>
      <c r="D71" s="275" t="s">
        <v>90</v>
      </c>
      <c r="E71" s="94">
        <v>20</v>
      </c>
      <c r="F71" s="614">
        <v>26.9</v>
      </c>
      <c r="G71" s="614">
        <f t="shared" si="0"/>
        <v>538</v>
      </c>
    </row>
    <row r="72" spans="1:7" ht="90" x14ac:dyDescent="0.25">
      <c r="A72" s="275">
        <v>65</v>
      </c>
      <c r="B72" s="415">
        <v>363001231</v>
      </c>
      <c r="C72" s="370" t="s">
        <v>847</v>
      </c>
      <c r="D72" s="275" t="s">
        <v>90</v>
      </c>
      <c r="E72" s="94">
        <v>20</v>
      </c>
      <c r="F72" s="614">
        <v>26.9</v>
      </c>
      <c r="G72" s="614">
        <f t="shared" si="0"/>
        <v>538</v>
      </c>
    </row>
    <row r="73" spans="1:7" ht="67.5" x14ac:dyDescent="0.25">
      <c r="A73" s="275">
        <v>66</v>
      </c>
      <c r="B73" s="415">
        <v>363001230</v>
      </c>
      <c r="C73" s="370" t="s">
        <v>501</v>
      </c>
      <c r="D73" s="275" t="s">
        <v>90</v>
      </c>
      <c r="E73" s="94">
        <v>20</v>
      </c>
      <c r="F73" s="614">
        <v>26.9</v>
      </c>
      <c r="G73" s="614">
        <f t="shared" ref="G73:G96" si="1">E73*F73</f>
        <v>538</v>
      </c>
    </row>
    <row r="74" spans="1:7" ht="135" x14ac:dyDescent="0.25">
      <c r="A74" s="382">
        <v>67</v>
      </c>
      <c r="B74" s="371">
        <v>363001228</v>
      </c>
      <c r="C74" s="372" t="s">
        <v>503</v>
      </c>
      <c r="D74" s="382" t="s">
        <v>90</v>
      </c>
      <c r="E74" s="92">
        <v>20</v>
      </c>
      <c r="F74" s="614">
        <v>26.9</v>
      </c>
      <c r="G74" s="614">
        <f t="shared" si="1"/>
        <v>538</v>
      </c>
    </row>
    <row r="75" spans="1:7" ht="168.75" x14ac:dyDescent="0.25">
      <c r="A75" s="382">
        <v>68</v>
      </c>
      <c r="B75" s="371">
        <v>2001440</v>
      </c>
      <c r="C75" s="372" t="s">
        <v>848</v>
      </c>
      <c r="D75" s="382" t="s">
        <v>90</v>
      </c>
      <c r="E75" s="92">
        <v>20</v>
      </c>
      <c r="F75" s="614">
        <v>30</v>
      </c>
      <c r="G75" s="614">
        <f t="shared" si="1"/>
        <v>600</v>
      </c>
    </row>
    <row r="76" spans="1:7" ht="135" x14ac:dyDescent="0.25">
      <c r="A76" s="275">
        <v>69</v>
      </c>
      <c r="B76" s="415">
        <v>363001233</v>
      </c>
      <c r="C76" s="370" t="s">
        <v>499</v>
      </c>
      <c r="D76" s="275" t="s">
        <v>90</v>
      </c>
      <c r="E76" s="94">
        <v>20</v>
      </c>
      <c r="F76" s="614">
        <v>30</v>
      </c>
      <c r="G76" s="614">
        <f t="shared" si="1"/>
        <v>600</v>
      </c>
    </row>
    <row r="77" spans="1:7" ht="101.25" x14ac:dyDescent="0.25">
      <c r="A77" s="275">
        <v>70</v>
      </c>
      <c r="B77" s="415">
        <v>363001226</v>
      </c>
      <c r="C77" s="370" t="s">
        <v>498</v>
      </c>
      <c r="D77" s="275" t="s">
        <v>90</v>
      </c>
      <c r="E77" s="94">
        <v>20</v>
      </c>
      <c r="F77" s="614">
        <v>30</v>
      </c>
      <c r="G77" s="614">
        <f t="shared" si="1"/>
        <v>600</v>
      </c>
    </row>
    <row r="78" spans="1:7" ht="135" x14ac:dyDescent="0.25">
      <c r="A78" s="275">
        <v>71</v>
      </c>
      <c r="B78" s="415">
        <v>363001232</v>
      </c>
      <c r="C78" s="370" t="s">
        <v>500</v>
      </c>
      <c r="D78" s="275" t="s">
        <v>90</v>
      </c>
      <c r="E78" s="94">
        <v>20</v>
      </c>
      <c r="F78" s="614">
        <v>29.8</v>
      </c>
      <c r="G78" s="614">
        <f t="shared" si="1"/>
        <v>596</v>
      </c>
    </row>
    <row r="79" spans="1:7" ht="56.25" x14ac:dyDescent="0.25">
      <c r="A79" s="275">
        <v>72</v>
      </c>
      <c r="B79" s="415">
        <v>2002190</v>
      </c>
      <c r="C79" s="370" t="s">
        <v>490</v>
      </c>
      <c r="D79" s="275" t="s">
        <v>90</v>
      </c>
      <c r="E79" s="94">
        <v>10</v>
      </c>
      <c r="F79" s="614">
        <v>23.01</v>
      </c>
      <c r="G79" s="614">
        <f t="shared" si="1"/>
        <v>230.10000000000002</v>
      </c>
    </row>
    <row r="80" spans="1:7" ht="191.25" x14ac:dyDescent="0.25">
      <c r="A80" s="275">
        <v>73</v>
      </c>
      <c r="B80" s="415">
        <v>2002191</v>
      </c>
      <c r="C80" s="370" t="s">
        <v>491</v>
      </c>
      <c r="D80" s="275" t="s">
        <v>90</v>
      </c>
      <c r="E80" s="94">
        <v>10</v>
      </c>
      <c r="F80" s="614">
        <v>23.01</v>
      </c>
      <c r="G80" s="614">
        <f t="shared" si="1"/>
        <v>230.10000000000002</v>
      </c>
    </row>
    <row r="81" spans="1:7" ht="146.25" x14ac:dyDescent="0.25">
      <c r="A81" s="275">
        <v>74</v>
      </c>
      <c r="B81" s="415">
        <v>2001777</v>
      </c>
      <c r="C81" s="370" t="s">
        <v>489</v>
      </c>
      <c r="D81" s="275" t="s">
        <v>90</v>
      </c>
      <c r="E81" s="94">
        <v>6</v>
      </c>
      <c r="F81" s="614">
        <v>23.01</v>
      </c>
      <c r="G81" s="614">
        <f t="shared" si="1"/>
        <v>138.06</v>
      </c>
    </row>
    <row r="82" spans="1:7" ht="191.25" x14ac:dyDescent="0.25">
      <c r="A82" s="275">
        <v>75</v>
      </c>
      <c r="B82" s="415">
        <v>2001006</v>
      </c>
      <c r="C82" s="370" t="s">
        <v>1916</v>
      </c>
      <c r="D82" s="275" t="s">
        <v>20</v>
      </c>
      <c r="E82" s="94">
        <v>6</v>
      </c>
      <c r="F82" s="614">
        <v>94.29</v>
      </c>
      <c r="G82" s="614">
        <f t="shared" si="1"/>
        <v>565.74</v>
      </c>
    </row>
    <row r="83" spans="1:7" ht="90" x14ac:dyDescent="0.25">
      <c r="A83" s="382">
        <v>76</v>
      </c>
      <c r="B83" s="371">
        <v>2002195</v>
      </c>
      <c r="C83" s="372" t="s">
        <v>509</v>
      </c>
      <c r="D83" s="382" t="s">
        <v>20</v>
      </c>
      <c r="E83" s="92">
        <v>50</v>
      </c>
      <c r="F83" s="614">
        <v>1.75</v>
      </c>
      <c r="G83" s="614">
        <f t="shared" si="1"/>
        <v>87.5</v>
      </c>
    </row>
    <row r="84" spans="1:7" ht="90" x14ac:dyDescent="0.25">
      <c r="A84" s="382">
        <v>77</v>
      </c>
      <c r="B84" s="371">
        <v>2002196</v>
      </c>
      <c r="C84" s="372" t="s">
        <v>510</v>
      </c>
      <c r="D84" s="382" t="s">
        <v>20</v>
      </c>
      <c r="E84" s="92">
        <v>40</v>
      </c>
      <c r="F84" s="614">
        <v>1.8</v>
      </c>
      <c r="G84" s="614">
        <f t="shared" si="1"/>
        <v>72</v>
      </c>
    </row>
    <row r="85" spans="1:7" ht="90" x14ac:dyDescent="0.25">
      <c r="A85" s="275">
        <v>78</v>
      </c>
      <c r="B85" s="415">
        <v>363001148</v>
      </c>
      <c r="C85" s="370" t="s">
        <v>849</v>
      </c>
      <c r="D85" s="275" t="s">
        <v>139</v>
      </c>
      <c r="E85" s="94">
        <v>6</v>
      </c>
      <c r="F85" s="614">
        <v>95</v>
      </c>
      <c r="G85" s="614">
        <f t="shared" si="1"/>
        <v>570</v>
      </c>
    </row>
    <row r="86" spans="1:7" ht="180" x14ac:dyDescent="0.25">
      <c r="A86" s="382">
        <v>79</v>
      </c>
      <c r="B86" s="371">
        <v>363001149</v>
      </c>
      <c r="C86" s="372" t="s">
        <v>511</v>
      </c>
      <c r="D86" s="382" t="s">
        <v>20</v>
      </c>
      <c r="E86" s="92">
        <v>20</v>
      </c>
      <c r="F86" s="614">
        <v>415</v>
      </c>
      <c r="G86" s="614">
        <f t="shared" si="1"/>
        <v>8300</v>
      </c>
    </row>
    <row r="87" spans="1:7" ht="123.75" x14ac:dyDescent="0.25">
      <c r="A87" s="382">
        <v>80</v>
      </c>
      <c r="B87" s="371">
        <v>2001385</v>
      </c>
      <c r="C87" s="372" t="s">
        <v>512</v>
      </c>
      <c r="D87" s="382" t="s">
        <v>32</v>
      </c>
      <c r="E87" s="92">
        <v>100</v>
      </c>
      <c r="F87" s="614">
        <v>3.2</v>
      </c>
      <c r="G87" s="614">
        <f t="shared" si="1"/>
        <v>320</v>
      </c>
    </row>
    <row r="88" spans="1:7" ht="123.75" x14ac:dyDescent="0.25">
      <c r="A88" s="382">
        <v>81</v>
      </c>
      <c r="B88" s="371">
        <v>51001030</v>
      </c>
      <c r="C88" s="372" t="s">
        <v>1917</v>
      </c>
      <c r="D88" s="382" t="s">
        <v>20</v>
      </c>
      <c r="E88" s="92">
        <v>6</v>
      </c>
      <c r="F88" s="614">
        <v>300</v>
      </c>
      <c r="G88" s="614">
        <f t="shared" si="1"/>
        <v>1800</v>
      </c>
    </row>
    <row r="89" spans="1:7" ht="90" x14ac:dyDescent="0.25">
      <c r="A89" s="382">
        <v>82</v>
      </c>
      <c r="B89" s="371">
        <v>8002524</v>
      </c>
      <c r="C89" s="372" t="s">
        <v>519</v>
      </c>
      <c r="D89" s="382" t="s">
        <v>20</v>
      </c>
      <c r="E89" s="92">
        <v>6</v>
      </c>
      <c r="F89" s="614">
        <v>68.400000000000006</v>
      </c>
      <c r="G89" s="614">
        <f t="shared" si="1"/>
        <v>410.40000000000003</v>
      </c>
    </row>
    <row r="90" spans="1:7" ht="22.5" x14ac:dyDescent="0.25">
      <c r="A90" s="382">
        <v>83</v>
      </c>
      <c r="B90" s="371">
        <v>2003049</v>
      </c>
      <c r="C90" s="372" t="s">
        <v>517</v>
      </c>
      <c r="D90" s="382" t="s">
        <v>20</v>
      </c>
      <c r="E90" s="92">
        <v>10</v>
      </c>
      <c r="F90" s="614">
        <v>89</v>
      </c>
      <c r="G90" s="614">
        <f t="shared" si="1"/>
        <v>890</v>
      </c>
    </row>
    <row r="91" spans="1:7" ht="67.5" x14ac:dyDescent="0.25">
      <c r="A91" s="382">
        <v>84</v>
      </c>
      <c r="B91" s="371">
        <v>2001531</v>
      </c>
      <c r="C91" s="372" t="s">
        <v>513</v>
      </c>
      <c r="D91" s="382" t="s">
        <v>20</v>
      </c>
      <c r="E91" s="92">
        <v>100</v>
      </c>
      <c r="F91" s="614">
        <v>1.75</v>
      </c>
      <c r="G91" s="614">
        <f t="shared" si="1"/>
        <v>175</v>
      </c>
    </row>
    <row r="92" spans="1:7" ht="33.75" x14ac:dyDescent="0.25">
      <c r="A92" s="382">
        <v>85</v>
      </c>
      <c r="B92" s="371">
        <v>51002985</v>
      </c>
      <c r="C92" s="372" t="s">
        <v>850</v>
      </c>
      <c r="D92" s="382" t="s">
        <v>20</v>
      </c>
      <c r="E92" s="92">
        <v>100</v>
      </c>
      <c r="F92" s="614">
        <v>3.26</v>
      </c>
      <c r="G92" s="614">
        <f t="shared" si="1"/>
        <v>326</v>
      </c>
    </row>
    <row r="93" spans="1:7" ht="22.5" x14ac:dyDescent="0.25">
      <c r="A93" s="382">
        <v>86</v>
      </c>
      <c r="B93" s="371">
        <v>363001187</v>
      </c>
      <c r="C93" s="372" t="s">
        <v>514</v>
      </c>
      <c r="D93" s="382" t="s">
        <v>32</v>
      </c>
      <c r="E93" s="92">
        <v>10</v>
      </c>
      <c r="F93" s="614">
        <v>6.9</v>
      </c>
      <c r="G93" s="614">
        <f t="shared" si="1"/>
        <v>69</v>
      </c>
    </row>
    <row r="94" spans="1:7" ht="90" x14ac:dyDescent="0.25">
      <c r="A94" s="382">
        <v>87</v>
      </c>
      <c r="B94" s="371">
        <v>2001450</v>
      </c>
      <c r="C94" s="372" t="s">
        <v>851</v>
      </c>
      <c r="D94" s="382" t="s">
        <v>90</v>
      </c>
      <c r="E94" s="92">
        <v>6</v>
      </c>
      <c r="F94" s="614">
        <v>7.45</v>
      </c>
      <c r="G94" s="614">
        <f t="shared" si="1"/>
        <v>44.7</v>
      </c>
    </row>
    <row r="95" spans="1:7" ht="33.75" x14ac:dyDescent="0.25">
      <c r="A95" s="382">
        <v>88</v>
      </c>
      <c r="B95" s="371">
        <v>363001186</v>
      </c>
      <c r="C95" s="372" t="s">
        <v>515</v>
      </c>
      <c r="D95" s="382" t="s">
        <v>32</v>
      </c>
      <c r="E95" s="92">
        <v>20</v>
      </c>
      <c r="F95" s="614">
        <v>8.9499999999999993</v>
      </c>
      <c r="G95" s="614">
        <f t="shared" si="1"/>
        <v>179</v>
      </c>
    </row>
    <row r="96" spans="1:7" ht="22.5" x14ac:dyDescent="0.25">
      <c r="A96" s="382">
        <v>89</v>
      </c>
      <c r="B96" s="371">
        <v>363001185</v>
      </c>
      <c r="C96" s="372" t="s">
        <v>516</v>
      </c>
      <c r="D96" s="382" t="s">
        <v>20</v>
      </c>
      <c r="E96" s="92">
        <v>20</v>
      </c>
      <c r="F96" s="614">
        <v>1.49</v>
      </c>
      <c r="G96" s="614">
        <f t="shared" si="1"/>
        <v>29.8</v>
      </c>
    </row>
    <row r="97" spans="1:7" x14ac:dyDescent="0.25">
      <c r="A97" s="879" t="s">
        <v>2885</v>
      </c>
      <c r="B97" s="880"/>
      <c r="C97" s="880"/>
      <c r="D97" s="881"/>
      <c r="E97" s="525"/>
      <c r="F97" s="652"/>
      <c r="G97" s="652">
        <f>SUM(G8:G96)</f>
        <v>210160.75999999995</v>
      </c>
    </row>
  </sheetData>
  <mergeCells count="5">
    <mergeCell ref="A97:D97"/>
    <mergeCell ref="A3:G3"/>
    <mergeCell ref="A4:G4"/>
    <mergeCell ref="A5:G5"/>
    <mergeCell ref="A6:G6"/>
  </mergeCells>
  <pageMargins left="0.51181102362204722" right="0.51181102362204722" top="0.19685039370078741" bottom="0.19685039370078741" header="0.31496062992125984" footer="0.31496062992125984"/>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T117"/>
  <sheetViews>
    <sheetView zoomScale="110" zoomScaleNormal="110" workbookViewId="0">
      <selection sqref="A1:K5"/>
    </sheetView>
  </sheetViews>
  <sheetFormatPr defaultRowHeight="15" x14ac:dyDescent="0.25"/>
  <cols>
    <col min="1" max="1" width="4.7109375" bestFit="1" customWidth="1"/>
    <col min="2" max="2" width="10.85546875" style="128" bestFit="1" customWidth="1"/>
    <col min="3" max="3" width="51.42578125" style="16" customWidth="1"/>
    <col min="4" max="4" width="7" customWidth="1"/>
    <col min="5" max="5" width="8.28515625" customWidth="1"/>
    <col min="6" max="6" width="6.85546875" bestFit="1" customWidth="1"/>
    <col min="7" max="7" width="6.28515625" bestFit="1" customWidth="1"/>
    <col min="8" max="8" width="9.42578125" customWidth="1"/>
    <col min="9" max="9" width="6.85546875" bestFit="1" customWidth="1"/>
    <col min="10" max="10" width="7.85546875" bestFit="1" customWidth="1"/>
    <col min="11" max="11" width="6" bestFit="1" customWidth="1"/>
    <col min="12" max="13" width="5.42578125" bestFit="1" customWidth="1"/>
    <col min="14" max="14" width="5" bestFit="1" customWidth="1"/>
    <col min="15" max="15" width="8.28515625" bestFit="1" customWidth="1"/>
    <col min="16" max="16" width="7.42578125" bestFit="1" customWidth="1"/>
    <col min="17" max="17" width="7" bestFit="1" customWidth="1"/>
    <col min="18" max="18" width="6" bestFit="1" customWidth="1"/>
    <col min="19" max="19" width="6.7109375" bestFit="1" customWidth="1"/>
    <col min="20" max="20" width="10.28515625" bestFit="1" customWidth="1"/>
  </cols>
  <sheetData>
    <row r="3" spans="1:20" ht="18.75" x14ac:dyDescent="0.25">
      <c r="A3" s="757" t="s">
        <v>0</v>
      </c>
      <c r="B3" s="757"/>
      <c r="C3" s="757"/>
      <c r="D3" s="757"/>
      <c r="E3" s="757"/>
      <c r="F3" s="757"/>
      <c r="G3" s="757"/>
      <c r="H3" s="757"/>
      <c r="I3" s="757"/>
      <c r="J3" s="757"/>
    </row>
    <row r="4" spans="1:20" ht="18.75" x14ac:dyDescent="0.25">
      <c r="A4" s="757" t="s">
        <v>1</v>
      </c>
      <c r="B4" s="757"/>
      <c r="C4" s="757"/>
      <c r="D4" s="757"/>
      <c r="E4" s="757"/>
      <c r="F4" s="757"/>
      <c r="G4" s="757"/>
      <c r="H4" s="757"/>
      <c r="I4" s="757"/>
      <c r="J4" s="757"/>
      <c r="K4" s="757"/>
    </row>
    <row r="5" spans="1:20" ht="19.5" thickBot="1" x14ac:dyDescent="0.3">
      <c r="A5" s="785" t="s">
        <v>2</v>
      </c>
      <c r="B5" s="785"/>
      <c r="C5" s="785"/>
      <c r="D5" s="785"/>
      <c r="E5" s="785"/>
      <c r="F5" s="785"/>
      <c r="G5" s="785"/>
      <c r="H5" s="785"/>
      <c r="I5" s="785"/>
      <c r="J5" s="785"/>
      <c r="K5" s="785"/>
    </row>
    <row r="6" spans="1:20" ht="31.5" x14ac:dyDescent="0.25">
      <c r="A6" s="826" t="s">
        <v>184</v>
      </c>
      <c r="B6" s="827"/>
      <c r="C6" s="827"/>
      <c r="D6" s="827"/>
      <c r="E6" s="827"/>
      <c r="F6" s="827"/>
      <c r="G6" s="827"/>
      <c r="H6" s="827"/>
      <c r="I6" s="827"/>
      <c r="J6" s="827"/>
      <c r="K6" s="827"/>
      <c r="L6" s="827"/>
      <c r="M6" s="827"/>
      <c r="N6" s="827"/>
      <c r="O6" s="827"/>
      <c r="P6" s="827"/>
      <c r="Q6" s="827"/>
      <c r="R6" s="827"/>
      <c r="S6" s="827"/>
      <c r="T6" s="828"/>
    </row>
    <row r="7" spans="1:20" ht="24" x14ac:dyDescent="0.25">
      <c r="A7" s="130" t="s">
        <v>13</v>
      </c>
      <c r="B7" s="130" t="s">
        <v>14</v>
      </c>
      <c r="C7" s="130" t="s">
        <v>15</v>
      </c>
      <c r="D7" s="130" t="s">
        <v>7</v>
      </c>
      <c r="E7" s="130" t="s">
        <v>2753</v>
      </c>
      <c r="F7" s="130" t="s">
        <v>2762</v>
      </c>
      <c r="G7" s="130" t="s">
        <v>2862</v>
      </c>
      <c r="H7" s="130" t="s">
        <v>3141</v>
      </c>
      <c r="I7" s="130" t="s">
        <v>3142</v>
      </c>
      <c r="J7" s="130" t="s">
        <v>2766</v>
      </c>
      <c r="K7" s="130" t="s">
        <v>2769</v>
      </c>
      <c r="L7" s="130" t="s">
        <v>2772</v>
      </c>
      <c r="M7" s="130" t="s">
        <v>2858</v>
      </c>
      <c r="N7" s="130" t="s">
        <v>2776</v>
      </c>
      <c r="O7" s="130" t="s">
        <v>2779</v>
      </c>
      <c r="P7" s="130" t="s">
        <v>2780</v>
      </c>
      <c r="Q7" s="130" t="s">
        <v>2782</v>
      </c>
      <c r="R7" s="130" t="s">
        <v>1462</v>
      </c>
      <c r="S7" s="130" t="s">
        <v>868</v>
      </c>
      <c r="T7" s="130" t="s">
        <v>869</v>
      </c>
    </row>
    <row r="8" spans="1:20" ht="60" x14ac:dyDescent="0.25">
      <c r="A8" s="653">
        <v>1</v>
      </c>
      <c r="B8" s="657">
        <v>8002816</v>
      </c>
      <c r="C8" s="654" t="s">
        <v>2634</v>
      </c>
      <c r="D8" s="325" t="s">
        <v>7</v>
      </c>
      <c r="E8" s="343">
        <v>30</v>
      </c>
      <c r="F8" s="343"/>
      <c r="G8" s="343">
        <v>70</v>
      </c>
      <c r="H8" s="343">
        <v>50</v>
      </c>
      <c r="I8" s="343">
        <v>50</v>
      </c>
      <c r="J8" s="343"/>
      <c r="K8" s="198">
        <v>100</v>
      </c>
      <c r="L8" s="343">
        <v>8</v>
      </c>
      <c r="M8" s="393">
        <v>100</v>
      </c>
      <c r="N8" s="198">
        <v>6</v>
      </c>
      <c r="O8" s="198">
        <v>20</v>
      </c>
      <c r="P8" s="343">
        <v>5</v>
      </c>
      <c r="Q8" s="343">
        <v>2</v>
      </c>
      <c r="R8" s="343">
        <f>E8+F8+G8+H8+I8+J8+K8+L8+M8+N8+O8+P8+Q8</f>
        <v>441</v>
      </c>
      <c r="S8" s="570">
        <v>17.25</v>
      </c>
      <c r="T8" s="570">
        <f>R8*S8</f>
        <v>7607.25</v>
      </c>
    </row>
    <row r="9" spans="1:20" ht="48" x14ac:dyDescent="0.25">
      <c r="A9" s="653">
        <v>2</v>
      </c>
      <c r="B9" s="657">
        <v>380001076</v>
      </c>
      <c r="C9" s="654" t="s">
        <v>2635</v>
      </c>
      <c r="D9" s="325" t="s">
        <v>7</v>
      </c>
      <c r="E9" s="343">
        <v>10</v>
      </c>
      <c r="F9" s="343"/>
      <c r="G9" s="343">
        <v>30</v>
      </c>
      <c r="H9" s="343">
        <v>30</v>
      </c>
      <c r="I9" s="343">
        <v>30</v>
      </c>
      <c r="J9" s="343"/>
      <c r="K9" s="198">
        <v>20</v>
      </c>
      <c r="L9" s="343">
        <v>2</v>
      </c>
      <c r="M9" s="78">
        <v>200</v>
      </c>
      <c r="N9" s="198">
        <v>10</v>
      </c>
      <c r="O9" s="343"/>
      <c r="P9" s="343"/>
      <c r="Q9" s="343">
        <v>1</v>
      </c>
      <c r="R9" s="343">
        <f t="shared" ref="R9:R72" si="0">E9+F9+G9+H9+I9+J9+K9+L9+M9+N9+O9+P9+Q9</f>
        <v>333</v>
      </c>
      <c r="S9" s="570">
        <v>6.62</v>
      </c>
      <c r="T9" s="570">
        <f t="shared" ref="T9:T72" si="1">R9*S9</f>
        <v>2204.46</v>
      </c>
    </row>
    <row r="10" spans="1:20" ht="36" x14ac:dyDescent="0.25">
      <c r="A10" s="653">
        <v>3</v>
      </c>
      <c r="B10" s="657">
        <v>380001001</v>
      </c>
      <c r="C10" s="654" t="s">
        <v>2636</v>
      </c>
      <c r="D10" s="325" t="s">
        <v>7</v>
      </c>
      <c r="E10" s="343">
        <v>40</v>
      </c>
      <c r="F10" s="343"/>
      <c r="G10" s="343">
        <v>50</v>
      </c>
      <c r="H10" s="343">
        <v>50</v>
      </c>
      <c r="I10" s="343">
        <v>50</v>
      </c>
      <c r="J10" s="343"/>
      <c r="K10" s="198">
        <v>20</v>
      </c>
      <c r="L10" s="343">
        <v>10</v>
      </c>
      <c r="M10" s="393">
        <v>100</v>
      </c>
      <c r="N10" s="198">
        <v>10</v>
      </c>
      <c r="O10" s="198">
        <v>10</v>
      </c>
      <c r="P10" s="343">
        <v>20</v>
      </c>
      <c r="Q10" s="343">
        <v>2</v>
      </c>
      <c r="R10" s="343">
        <f t="shared" si="0"/>
        <v>362</v>
      </c>
      <c r="S10" s="570">
        <v>1.95</v>
      </c>
      <c r="T10" s="570">
        <f t="shared" si="1"/>
        <v>705.9</v>
      </c>
    </row>
    <row r="11" spans="1:20" x14ac:dyDescent="0.25">
      <c r="A11" s="653">
        <v>4</v>
      </c>
      <c r="B11" s="657">
        <v>8001259</v>
      </c>
      <c r="C11" s="654" t="s">
        <v>2637</v>
      </c>
      <c r="D11" s="325" t="s">
        <v>7</v>
      </c>
      <c r="E11" s="482">
        <v>100</v>
      </c>
      <c r="F11" s="482"/>
      <c r="G11" s="482">
        <v>100</v>
      </c>
      <c r="H11" s="482">
        <v>100</v>
      </c>
      <c r="I11" s="482">
        <v>50</v>
      </c>
      <c r="J11" s="482"/>
      <c r="K11" s="198">
        <v>200</v>
      </c>
      <c r="L11" s="482">
        <v>20</v>
      </c>
      <c r="M11" s="393">
        <v>300</v>
      </c>
      <c r="N11" s="198">
        <v>50</v>
      </c>
      <c r="O11" s="198">
        <v>100</v>
      </c>
      <c r="P11" s="482">
        <v>20</v>
      </c>
      <c r="Q11" s="482">
        <v>5</v>
      </c>
      <c r="R11" s="343">
        <f t="shared" si="0"/>
        <v>1045</v>
      </c>
      <c r="S11" s="570">
        <v>17.25</v>
      </c>
      <c r="T11" s="570">
        <f t="shared" si="1"/>
        <v>18026.25</v>
      </c>
    </row>
    <row r="12" spans="1:20" ht="24" x14ac:dyDescent="0.25">
      <c r="A12" s="653">
        <v>5</v>
      </c>
      <c r="B12" s="657">
        <v>8002158</v>
      </c>
      <c r="C12" s="654" t="s">
        <v>2638</v>
      </c>
      <c r="D12" s="325" t="s">
        <v>7</v>
      </c>
      <c r="E12" s="343">
        <v>100</v>
      </c>
      <c r="F12" s="343"/>
      <c r="G12" s="343">
        <v>50</v>
      </c>
      <c r="H12" s="343">
        <v>50</v>
      </c>
      <c r="I12" s="343">
        <v>50</v>
      </c>
      <c r="J12" s="343"/>
      <c r="K12" s="198">
        <v>100</v>
      </c>
      <c r="L12" s="343">
        <v>20</v>
      </c>
      <c r="M12" s="78">
        <v>100</v>
      </c>
      <c r="N12" s="198">
        <v>50</v>
      </c>
      <c r="O12" s="343"/>
      <c r="P12" s="343">
        <v>20</v>
      </c>
      <c r="Q12" s="343">
        <v>5</v>
      </c>
      <c r="R12" s="343">
        <f t="shared" si="0"/>
        <v>545</v>
      </c>
      <c r="S12" s="570">
        <v>4.0999999999999996</v>
      </c>
      <c r="T12" s="570">
        <f t="shared" si="1"/>
        <v>2234.5</v>
      </c>
    </row>
    <row r="13" spans="1:20" ht="24" x14ac:dyDescent="0.25">
      <c r="A13" s="653">
        <v>6</v>
      </c>
      <c r="B13" s="657">
        <v>8002557</v>
      </c>
      <c r="C13" s="654" t="s">
        <v>2639</v>
      </c>
      <c r="D13" s="325" t="s">
        <v>7</v>
      </c>
      <c r="E13" s="343">
        <v>100</v>
      </c>
      <c r="F13" s="343"/>
      <c r="G13" s="343">
        <v>100</v>
      </c>
      <c r="H13" s="343">
        <v>50</v>
      </c>
      <c r="I13" s="343">
        <v>50</v>
      </c>
      <c r="J13" s="343"/>
      <c r="K13" s="198">
        <v>100</v>
      </c>
      <c r="L13" s="343">
        <v>20</v>
      </c>
      <c r="M13" s="78">
        <v>300</v>
      </c>
      <c r="N13" s="198">
        <v>50</v>
      </c>
      <c r="O13" s="343"/>
      <c r="P13" s="343">
        <v>20</v>
      </c>
      <c r="Q13" s="343"/>
      <c r="R13" s="343">
        <f t="shared" si="0"/>
        <v>790</v>
      </c>
      <c r="S13" s="570">
        <v>4.8899999999999997</v>
      </c>
      <c r="T13" s="570">
        <f t="shared" si="1"/>
        <v>3863.1</v>
      </c>
    </row>
    <row r="14" spans="1:20" ht="24" x14ac:dyDescent="0.25">
      <c r="A14" s="653">
        <v>7</v>
      </c>
      <c r="B14" s="657">
        <v>8003643</v>
      </c>
      <c r="C14" s="654" t="s">
        <v>1925</v>
      </c>
      <c r="D14" s="325" t="s">
        <v>7</v>
      </c>
      <c r="E14" s="343"/>
      <c r="F14" s="343"/>
      <c r="G14" s="343"/>
      <c r="H14" s="343"/>
      <c r="I14" s="343"/>
      <c r="J14" s="343"/>
      <c r="K14" s="198">
        <v>100</v>
      </c>
      <c r="L14" s="343">
        <v>10</v>
      </c>
      <c r="M14" s="393">
        <v>150</v>
      </c>
      <c r="N14" s="198">
        <v>50</v>
      </c>
      <c r="O14" s="198">
        <v>50</v>
      </c>
      <c r="P14" s="343"/>
      <c r="Q14" s="343"/>
      <c r="R14" s="343">
        <f t="shared" si="0"/>
        <v>360</v>
      </c>
      <c r="S14" s="570">
        <v>56.25</v>
      </c>
      <c r="T14" s="570">
        <f t="shared" si="1"/>
        <v>20250</v>
      </c>
    </row>
    <row r="15" spans="1:20" ht="23.25" customHeight="1" x14ac:dyDescent="0.25">
      <c r="A15" s="653">
        <v>8</v>
      </c>
      <c r="B15" s="657">
        <v>8003423</v>
      </c>
      <c r="C15" s="654" t="s">
        <v>2640</v>
      </c>
      <c r="D15" s="325" t="s">
        <v>7</v>
      </c>
      <c r="E15" s="343">
        <v>100</v>
      </c>
      <c r="F15" s="343"/>
      <c r="G15" s="343">
        <v>100</v>
      </c>
      <c r="H15" s="343">
        <v>100</v>
      </c>
      <c r="I15" s="343">
        <v>50</v>
      </c>
      <c r="J15" s="343"/>
      <c r="K15" s="198">
        <v>100</v>
      </c>
      <c r="L15" s="343">
        <v>10</v>
      </c>
      <c r="M15" s="393">
        <v>300</v>
      </c>
      <c r="N15" s="198">
        <v>50</v>
      </c>
      <c r="O15" s="198">
        <v>50</v>
      </c>
      <c r="P15" s="343">
        <v>20</v>
      </c>
      <c r="Q15" s="343"/>
      <c r="R15" s="343">
        <f t="shared" si="0"/>
        <v>880</v>
      </c>
      <c r="S15" s="570">
        <v>12.52</v>
      </c>
      <c r="T15" s="570">
        <f t="shared" si="1"/>
        <v>11017.6</v>
      </c>
    </row>
    <row r="16" spans="1:20" ht="24" x14ac:dyDescent="0.25">
      <c r="A16" s="653">
        <v>9</v>
      </c>
      <c r="B16" s="657">
        <v>8003425</v>
      </c>
      <c r="C16" s="654" t="s">
        <v>2641</v>
      </c>
      <c r="D16" s="325" t="s">
        <v>7</v>
      </c>
      <c r="E16" s="343">
        <v>20</v>
      </c>
      <c r="F16" s="343"/>
      <c r="G16" s="343">
        <v>50</v>
      </c>
      <c r="H16" s="343">
        <v>50</v>
      </c>
      <c r="I16" s="343">
        <v>50</v>
      </c>
      <c r="J16" s="343"/>
      <c r="K16" s="198">
        <v>100</v>
      </c>
      <c r="L16" s="343">
        <v>6</v>
      </c>
      <c r="M16" s="78">
        <v>30</v>
      </c>
      <c r="N16" s="343"/>
      <c r="O16" s="343"/>
      <c r="P16" s="343">
        <v>3</v>
      </c>
      <c r="Q16" s="343">
        <v>2</v>
      </c>
      <c r="R16" s="343">
        <f t="shared" si="0"/>
        <v>311</v>
      </c>
      <c r="S16" s="570">
        <v>16.5</v>
      </c>
      <c r="T16" s="570">
        <f t="shared" si="1"/>
        <v>5131.5</v>
      </c>
    </row>
    <row r="17" spans="1:20" ht="48" x14ac:dyDescent="0.25">
      <c r="A17" s="653">
        <v>10</v>
      </c>
      <c r="B17" s="657">
        <v>8001727</v>
      </c>
      <c r="C17" s="654" t="s">
        <v>2642</v>
      </c>
      <c r="D17" s="325" t="s">
        <v>7</v>
      </c>
      <c r="E17" s="482"/>
      <c r="F17" s="482"/>
      <c r="G17" s="482">
        <v>200</v>
      </c>
      <c r="H17" s="482">
        <v>200</v>
      </c>
      <c r="I17" s="482">
        <v>100</v>
      </c>
      <c r="J17" s="482"/>
      <c r="K17" s="198">
        <v>100</v>
      </c>
      <c r="L17" s="482">
        <v>6</v>
      </c>
      <c r="M17" s="78">
        <v>50</v>
      </c>
      <c r="N17" s="198">
        <v>10</v>
      </c>
      <c r="O17" s="198">
        <v>10</v>
      </c>
      <c r="P17" s="482">
        <v>10</v>
      </c>
      <c r="Q17" s="482"/>
      <c r="R17" s="343">
        <f t="shared" si="0"/>
        <v>686</v>
      </c>
      <c r="S17" s="570">
        <v>9.9</v>
      </c>
      <c r="T17" s="570">
        <f t="shared" si="1"/>
        <v>6791.4000000000005</v>
      </c>
    </row>
    <row r="18" spans="1:20" ht="48" x14ac:dyDescent="0.25">
      <c r="A18" s="653">
        <v>11</v>
      </c>
      <c r="B18" s="657">
        <v>8002708</v>
      </c>
      <c r="C18" s="654" t="s">
        <v>2643</v>
      </c>
      <c r="D18" s="325" t="s">
        <v>7</v>
      </c>
      <c r="E18" s="482">
        <v>20</v>
      </c>
      <c r="F18" s="482"/>
      <c r="G18" s="482">
        <v>100</v>
      </c>
      <c r="H18" s="482"/>
      <c r="I18" s="482"/>
      <c r="J18" s="482"/>
      <c r="K18" s="198">
        <v>200</v>
      </c>
      <c r="L18" s="482">
        <v>6</v>
      </c>
      <c r="M18" s="78">
        <v>80</v>
      </c>
      <c r="N18" s="198">
        <v>10</v>
      </c>
      <c r="O18" s="198">
        <v>10</v>
      </c>
      <c r="P18" s="482"/>
      <c r="Q18" s="482"/>
      <c r="R18" s="343">
        <f t="shared" si="0"/>
        <v>426</v>
      </c>
      <c r="S18" s="570">
        <v>7.9</v>
      </c>
      <c r="T18" s="570">
        <f t="shared" si="1"/>
        <v>3365.4</v>
      </c>
    </row>
    <row r="19" spans="1:20" ht="48" x14ac:dyDescent="0.25">
      <c r="A19" s="653">
        <v>12</v>
      </c>
      <c r="B19" s="657">
        <v>380001007</v>
      </c>
      <c r="C19" s="654" t="s">
        <v>2644</v>
      </c>
      <c r="D19" s="325" t="s">
        <v>7</v>
      </c>
      <c r="E19" s="482">
        <v>500</v>
      </c>
      <c r="F19" s="482"/>
      <c r="G19" s="482">
        <v>100</v>
      </c>
      <c r="H19" s="482">
        <v>500</v>
      </c>
      <c r="I19" s="482">
        <v>500</v>
      </c>
      <c r="J19" s="482"/>
      <c r="K19" s="198">
        <v>50</v>
      </c>
      <c r="L19" s="482">
        <v>100</v>
      </c>
      <c r="M19" s="78">
        <v>80</v>
      </c>
      <c r="N19" s="198">
        <v>5</v>
      </c>
      <c r="O19" s="198">
        <v>100</v>
      </c>
      <c r="P19" s="482">
        <v>30</v>
      </c>
      <c r="Q19" s="482">
        <v>50</v>
      </c>
      <c r="R19" s="343">
        <f t="shared" si="0"/>
        <v>2015</v>
      </c>
      <c r="S19" s="570">
        <v>8.0299999999999994</v>
      </c>
      <c r="T19" s="570">
        <f t="shared" si="1"/>
        <v>16180.449999999999</v>
      </c>
    </row>
    <row r="20" spans="1:20" ht="84" x14ac:dyDescent="0.25">
      <c r="A20" s="653">
        <v>13</v>
      </c>
      <c r="B20" s="657">
        <v>380001153</v>
      </c>
      <c r="C20" s="654" t="s">
        <v>2645</v>
      </c>
      <c r="D20" s="325" t="s">
        <v>7</v>
      </c>
      <c r="E20" s="482">
        <v>50</v>
      </c>
      <c r="F20" s="482">
        <v>50</v>
      </c>
      <c r="G20" s="482">
        <v>30</v>
      </c>
      <c r="H20" s="482">
        <v>100</v>
      </c>
      <c r="I20" s="482">
        <v>30</v>
      </c>
      <c r="J20" s="482"/>
      <c r="K20" s="198">
        <v>100</v>
      </c>
      <c r="L20" s="482">
        <v>10</v>
      </c>
      <c r="M20" s="78">
        <v>20</v>
      </c>
      <c r="N20" s="198">
        <v>50</v>
      </c>
      <c r="O20" s="343">
        <v>100</v>
      </c>
      <c r="P20" s="482">
        <v>10</v>
      </c>
      <c r="Q20" s="482"/>
      <c r="R20" s="343">
        <f t="shared" si="0"/>
        <v>550</v>
      </c>
      <c r="S20" s="570">
        <v>45.9</v>
      </c>
      <c r="T20" s="570">
        <f t="shared" si="1"/>
        <v>25245</v>
      </c>
    </row>
    <row r="21" spans="1:20" ht="90" customHeight="1" x14ac:dyDescent="0.25">
      <c r="A21" s="653">
        <v>14</v>
      </c>
      <c r="B21" s="657">
        <v>8001392</v>
      </c>
      <c r="C21" s="654" t="s">
        <v>2646</v>
      </c>
      <c r="D21" s="325" t="s">
        <v>7</v>
      </c>
      <c r="E21" s="343">
        <v>50</v>
      </c>
      <c r="F21" s="343"/>
      <c r="G21" s="343">
        <v>10</v>
      </c>
      <c r="H21" s="343">
        <v>100</v>
      </c>
      <c r="I21" s="343">
        <v>30</v>
      </c>
      <c r="J21" s="343"/>
      <c r="K21" s="198">
        <v>100</v>
      </c>
      <c r="L21" s="343">
        <v>4</v>
      </c>
      <c r="M21" s="78">
        <v>20</v>
      </c>
      <c r="N21" s="198">
        <v>10</v>
      </c>
      <c r="O21" s="343">
        <v>100</v>
      </c>
      <c r="P21" s="343">
        <v>10</v>
      </c>
      <c r="Q21" s="343"/>
      <c r="R21" s="343">
        <f t="shared" si="0"/>
        <v>434</v>
      </c>
      <c r="S21" s="570">
        <v>45.9</v>
      </c>
      <c r="T21" s="570">
        <f t="shared" si="1"/>
        <v>19920.599999999999</v>
      </c>
    </row>
    <row r="22" spans="1:20" ht="60" x14ac:dyDescent="0.25">
      <c r="A22" s="653">
        <v>15</v>
      </c>
      <c r="B22" s="657">
        <v>8001083</v>
      </c>
      <c r="C22" s="654" t="s">
        <v>1942</v>
      </c>
      <c r="D22" s="325" t="s">
        <v>7</v>
      </c>
      <c r="E22" s="482">
        <v>500</v>
      </c>
      <c r="F22" s="482"/>
      <c r="G22" s="482">
        <v>10</v>
      </c>
      <c r="H22" s="482">
        <v>100</v>
      </c>
      <c r="I22" s="482">
        <v>100</v>
      </c>
      <c r="J22" s="482"/>
      <c r="K22" s="198">
        <v>100</v>
      </c>
      <c r="L22" s="482">
        <v>4</v>
      </c>
      <c r="M22" s="78">
        <v>500</v>
      </c>
      <c r="N22" s="198">
        <v>25</v>
      </c>
      <c r="O22" s="198">
        <v>50</v>
      </c>
      <c r="P22" s="482">
        <v>10</v>
      </c>
      <c r="Q22" s="482">
        <v>5</v>
      </c>
      <c r="R22" s="343">
        <f t="shared" si="0"/>
        <v>1404</v>
      </c>
      <c r="S22" s="570">
        <v>2.99</v>
      </c>
      <c r="T22" s="570">
        <f t="shared" si="1"/>
        <v>4197.96</v>
      </c>
    </row>
    <row r="23" spans="1:20" ht="60" x14ac:dyDescent="0.25">
      <c r="A23" s="653">
        <v>16</v>
      </c>
      <c r="B23" s="657">
        <v>8001077</v>
      </c>
      <c r="C23" s="654" t="s">
        <v>1943</v>
      </c>
      <c r="D23" s="325" t="s">
        <v>7</v>
      </c>
      <c r="E23" s="343">
        <v>200</v>
      </c>
      <c r="F23" s="343"/>
      <c r="G23" s="343">
        <v>5</v>
      </c>
      <c r="H23" s="343">
        <v>100</v>
      </c>
      <c r="I23" s="343">
        <v>100</v>
      </c>
      <c r="J23" s="343"/>
      <c r="K23" s="198">
        <v>50</v>
      </c>
      <c r="L23" s="343">
        <v>4</v>
      </c>
      <c r="M23" s="393">
        <v>500</v>
      </c>
      <c r="N23" s="198">
        <v>10</v>
      </c>
      <c r="O23" s="343"/>
      <c r="P23" s="343">
        <v>10</v>
      </c>
      <c r="Q23" s="343">
        <v>1</v>
      </c>
      <c r="R23" s="343">
        <f t="shared" si="0"/>
        <v>980</v>
      </c>
      <c r="S23" s="570">
        <v>2.99</v>
      </c>
      <c r="T23" s="570">
        <f t="shared" si="1"/>
        <v>2930.2000000000003</v>
      </c>
    </row>
    <row r="24" spans="1:20" ht="60" x14ac:dyDescent="0.25">
      <c r="A24" s="653">
        <v>17</v>
      </c>
      <c r="B24" s="657">
        <v>8001084</v>
      </c>
      <c r="C24" s="654" t="s">
        <v>1944</v>
      </c>
      <c r="D24" s="325" t="s">
        <v>7</v>
      </c>
      <c r="E24" s="343">
        <v>200</v>
      </c>
      <c r="F24" s="343"/>
      <c r="G24" s="343">
        <v>5</v>
      </c>
      <c r="H24" s="343">
        <v>100</v>
      </c>
      <c r="I24" s="343">
        <v>100</v>
      </c>
      <c r="J24" s="343"/>
      <c r="K24" s="198">
        <v>50</v>
      </c>
      <c r="L24" s="343">
        <v>4</v>
      </c>
      <c r="M24" s="78">
        <v>500</v>
      </c>
      <c r="N24" s="198">
        <v>10</v>
      </c>
      <c r="O24" s="198">
        <v>10</v>
      </c>
      <c r="P24" s="343">
        <v>10</v>
      </c>
      <c r="Q24" s="343">
        <v>1</v>
      </c>
      <c r="R24" s="343">
        <f t="shared" si="0"/>
        <v>990</v>
      </c>
      <c r="S24" s="570">
        <v>2.99</v>
      </c>
      <c r="T24" s="570">
        <f t="shared" si="1"/>
        <v>2960.1000000000004</v>
      </c>
    </row>
    <row r="25" spans="1:20" ht="60" x14ac:dyDescent="0.25">
      <c r="A25" s="653">
        <v>18</v>
      </c>
      <c r="B25" s="657">
        <v>8002710</v>
      </c>
      <c r="C25" s="654" t="s">
        <v>2647</v>
      </c>
      <c r="D25" s="325" t="s">
        <v>7</v>
      </c>
      <c r="E25" s="343">
        <v>200</v>
      </c>
      <c r="F25" s="343">
        <v>6</v>
      </c>
      <c r="G25" s="343">
        <v>5</v>
      </c>
      <c r="H25" s="343">
        <v>100</v>
      </c>
      <c r="I25" s="343">
        <v>100</v>
      </c>
      <c r="J25" s="343"/>
      <c r="K25" s="198">
        <v>30</v>
      </c>
      <c r="L25" s="343">
        <v>4</v>
      </c>
      <c r="M25" s="393">
        <v>500</v>
      </c>
      <c r="N25" s="198">
        <v>10</v>
      </c>
      <c r="O25" s="343"/>
      <c r="P25" s="343">
        <v>10</v>
      </c>
      <c r="Q25" s="343">
        <v>3</v>
      </c>
      <c r="R25" s="343">
        <f t="shared" si="0"/>
        <v>968</v>
      </c>
      <c r="S25" s="570">
        <v>2.99</v>
      </c>
      <c r="T25" s="570">
        <f t="shared" si="1"/>
        <v>2894.32</v>
      </c>
    </row>
    <row r="26" spans="1:20" ht="60" x14ac:dyDescent="0.25">
      <c r="A26" s="653">
        <v>19</v>
      </c>
      <c r="B26" s="657">
        <v>8003046</v>
      </c>
      <c r="C26" s="654" t="s">
        <v>1927</v>
      </c>
      <c r="D26" s="325" t="s">
        <v>7</v>
      </c>
      <c r="E26" s="343">
        <v>200</v>
      </c>
      <c r="F26" s="343">
        <v>6</v>
      </c>
      <c r="G26" s="343"/>
      <c r="H26" s="343">
        <v>100</v>
      </c>
      <c r="I26" s="343">
        <v>100</v>
      </c>
      <c r="J26" s="343"/>
      <c r="K26" s="198">
        <v>100</v>
      </c>
      <c r="L26" s="343">
        <v>4</v>
      </c>
      <c r="M26" s="78">
        <v>50</v>
      </c>
      <c r="N26" s="198">
        <v>10</v>
      </c>
      <c r="O26" s="198">
        <v>10</v>
      </c>
      <c r="P26" s="343">
        <v>10</v>
      </c>
      <c r="Q26" s="343">
        <v>1</v>
      </c>
      <c r="R26" s="343">
        <f t="shared" si="0"/>
        <v>591</v>
      </c>
      <c r="S26" s="570">
        <v>2.99</v>
      </c>
      <c r="T26" s="570">
        <f t="shared" si="1"/>
        <v>1767.0900000000001</v>
      </c>
    </row>
    <row r="27" spans="1:20" ht="36" x14ac:dyDescent="0.25">
      <c r="A27" s="653">
        <v>20</v>
      </c>
      <c r="B27" s="657">
        <v>8003623</v>
      </c>
      <c r="C27" s="654" t="s">
        <v>2648</v>
      </c>
      <c r="D27" s="325" t="s">
        <v>7</v>
      </c>
      <c r="E27" s="343">
        <v>100</v>
      </c>
      <c r="F27" s="343"/>
      <c r="G27" s="343">
        <v>10</v>
      </c>
      <c r="H27" s="343">
        <v>10</v>
      </c>
      <c r="I27" s="343">
        <v>10</v>
      </c>
      <c r="J27" s="343"/>
      <c r="K27" s="198">
        <v>200</v>
      </c>
      <c r="L27" s="343">
        <v>20</v>
      </c>
      <c r="M27" s="78">
        <v>200</v>
      </c>
      <c r="N27" s="198">
        <v>25</v>
      </c>
      <c r="O27" s="198">
        <v>10</v>
      </c>
      <c r="P27" s="343"/>
      <c r="Q27" s="343"/>
      <c r="R27" s="343">
        <f t="shared" si="0"/>
        <v>585</v>
      </c>
      <c r="S27" s="570">
        <v>35.29</v>
      </c>
      <c r="T27" s="570">
        <f t="shared" si="1"/>
        <v>20644.649999999998</v>
      </c>
    </row>
    <row r="28" spans="1:20" ht="36" x14ac:dyDescent="0.25">
      <c r="A28" s="653">
        <v>21</v>
      </c>
      <c r="B28" s="657">
        <v>380001136</v>
      </c>
      <c r="C28" s="654" t="s">
        <v>2649</v>
      </c>
      <c r="D28" s="325" t="s">
        <v>7</v>
      </c>
      <c r="E28" s="343">
        <v>50</v>
      </c>
      <c r="F28" s="343"/>
      <c r="G28" s="343">
        <v>100</v>
      </c>
      <c r="H28" s="343">
        <v>100</v>
      </c>
      <c r="I28" s="343">
        <v>100</v>
      </c>
      <c r="J28" s="343"/>
      <c r="K28" s="198">
        <v>100</v>
      </c>
      <c r="L28" s="343">
        <v>10</v>
      </c>
      <c r="M28" s="78">
        <v>150</v>
      </c>
      <c r="N28" s="198">
        <v>25</v>
      </c>
      <c r="O28" s="198">
        <v>10</v>
      </c>
      <c r="P28" s="343">
        <v>2</v>
      </c>
      <c r="Q28" s="343"/>
      <c r="R28" s="343">
        <f t="shared" si="0"/>
        <v>647</v>
      </c>
      <c r="S28" s="570">
        <v>2.6</v>
      </c>
      <c r="T28" s="570">
        <f t="shared" si="1"/>
        <v>1682.2</v>
      </c>
    </row>
    <row r="29" spans="1:20" ht="36" x14ac:dyDescent="0.25">
      <c r="A29" s="653">
        <v>22</v>
      </c>
      <c r="B29" s="657">
        <v>380001135</v>
      </c>
      <c r="C29" s="654" t="s">
        <v>2650</v>
      </c>
      <c r="D29" s="653" t="s">
        <v>90</v>
      </c>
      <c r="E29" s="343">
        <v>50</v>
      </c>
      <c r="F29" s="343">
        <v>3</v>
      </c>
      <c r="G29" s="343">
        <v>50</v>
      </c>
      <c r="H29" s="343">
        <v>50</v>
      </c>
      <c r="I29" s="343">
        <v>50</v>
      </c>
      <c r="J29" s="343"/>
      <c r="K29" s="198">
        <v>100</v>
      </c>
      <c r="L29" s="343">
        <v>10</v>
      </c>
      <c r="M29" s="78">
        <v>150</v>
      </c>
      <c r="N29" s="198">
        <v>25</v>
      </c>
      <c r="O29" s="198">
        <v>10</v>
      </c>
      <c r="P29" s="343">
        <v>2</v>
      </c>
      <c r="Q29" s="343"/>
      <c r="R29" s="343">
        <f t="shared" si="0"/>
        <v>500</v>
      </c>
      <c r="S29" s="570">
        <v>5.9</v>
      </c>
      <c r="T29" s="570">
        <f t="shared" si="1"/>
        <v>2950</v>
      </c>
    </row>
    <row r="30" spans="1:20" ht="36" x14ac:dyDescent="0.25">
      <c r="A30" s="653">
        <v>23</v>
      </c>
      <c r="B30" s="657">
        <v>380001133</v>
      </c>
      <c r="C30" s="654" t="s">
        <v>2651</v>
      </c>
      <c r="D30" s="653" t="s">
        <v>90</v>
      </c>
      <c r="E30" s="343">
        <v>25</v>
      </c>
      <c r="F30" s="343">
        <v>3</v>
      </c>
      <c r="G30" s="343">
        <v>50</v>
      </c>
      <c r="H30" s="343">
        <v>50</v>
      </c>
      <c r="I30" s="343">
        <v>50</v>
      </c>
      <c r="J30" s="343"/>
      <c r="K30" s="198">
        <v>100</v>
      </c>
      <c r="L30" s="343">
        <v>10</v>
      </c>
      <c r="M30" s="78">
        <v>150</v>
      </c>
      <c r="N30" s="198">
        <v>25</v>
      </c>
      <c r="O30" s="198">
        <v>10</v>
      </c>
      <c r="P30" s="343">
        <v>2</v>
      </c>
      <c r="Q30" s="343"/>
      <c r="R30" s="343">
        <f t="shared" si="0"/>
        <v>475</v>
      </c>
      <c r="S30" s="570">
        <v>8.5399999999999991</v>
      </c>
      <c r="T30" s="570">
        <f t="shared" si="1"/>
        <v>4056.4999999999995</v>
      </c>
    </row>
    <row r="31" spans="1:20" ht="48" x14ac:dyDescent="0.25">
      <c r="A31" s="653">
        <v>24</v>
      </c>
      <c r="B31" s="657">
        <v>8003626</v>
      </c>
      <c r="C31" s="654" t="s">
        <v>2652</v>
      </c>
      <c r="D31" s="653" t="s">
        <v>182</v>
      </c>
      <c r="E31" s="482">
        <v>100</v>
      </c>
      <c r="F31" s="482"/>
      <c r="G31" s="482"/>
      <c r="H31" s="482"/>
      <c r="I31" s="482"/>
      <c r="J31" s="482"/>
      <c r="K31" s="198">
        <v>10</v>
      </c>
      <c r="L31" s="482">
        <v>10</v>
      </c>
      <c r="M31" s="393">
        <v>40</v>
      </c>
      <c r="N31" s="198">
        <v>10</v>
      </c>
      <c r="O31" s="343">
        <v>10</v>
      </c>
      <c r="P31" s="482">
        <v>10</v>
      </c>
      <c r="Q31" s="482">
        <v>2</v>
      </c>
      <c r="R31" s="343">
        <f t="shared" si="0"/>
        <v>192</v>
      </c>
      <c r="S31" s="570">
        <v>6.9</v>
      </c>
      <c r="T31" s="570">
        <f t="shared" si="1"/>
        <v>1324.8000000000002</v>
      </c>
    </row>
    <row r="32" spans="1:20" ht="48" x14ac:dyDescent="0.25">
      <c r="A32" s="653">
        <v>25</v>
      </c>
      <c r="B32" s="657">
        <v>380001132</v>
      </c>
      <c r="C32" s="654" t="s">
        <v>2653</v>
      </c>
      <c r="D32" s="325" t="s">
        <v>90</v>
      </c>
      <c r="E32" s="343">
        <v>100</v>
      </c>
      <c r="F32" s="343"/>
      <c r="G32" s="343"/>
      <c r="H32" s="343"/>
      <c r="I32" s="343"/>
      <c r="J32" s="343"/>
      <c r="K32" s="198">
        <v>100</v>
      </c>
      <c r="L32" s="343">
        <v>10</v>
      </c>
      <c r="M32" s="393">
        <v>600</v>
      </c>
      <c r="N32" s="198">
        <v>5</v>
      </c>
      <c r="O32" s="343">
        <v>50</v>
      </c>
      <c r="P32" s="343"/>
      <c r="Q32" s="343">
        <v>2</v>
      </c>
      <c r="R32" s="343">
        <f t="shared" si="0"/>
        <v>867</v>
      </c>
      <c r="S32" s="570">
        <v>3</v>
      </c>
      <c r="T32" s="570">
        <f t="shared" si="1"/>
        <v>2601</v>
      </c>
    </row>
    <row r="33" spans="1:20" ht="72" x14ac:dyDescent="0.25">
      <c r="A33" s="653">
        <v>26</v>
      </c>
      <c r="B33" s="657">
        <v>8001575</v>
      </c>
      <c r="C33" s="654" t="s">
        <v>2654</v>
      </c>
      <c r="D33" s="325" t="s">
        <v>32</v>
      </c>
      <c r="E33" s="343">
        <v>20</v>
      </c>
      <c r="F33" s="343"/>
      <c r="G33" s="343">
        <v>50</v>
      </c>
      <c r="H33" s="343">
        <v>50</v>
      </c>
      <c r="I33" s="343">
        <v>50</v>
      </c>
      <c r="J33" s="343"/>
      <c r="K33" s="198">
        <v>200</v>
      </c>
      <c r="L33" s="343">
        <v>2</v>
      </c>
      <c r="M33" s="393">
        <v>200</v>
      </c>
      <c r="N33" s="198">
        <v>5</v>
      </c>
      <c r="O33" s="343">
        <v>20</v>
      </c>
      <c r="P33" s="343"/>
      <c r="Q33" s="343">
        <v>1</v>
      </c>
      <c r="R33" s="343">
        <f t="shared" si="0"/>
        <v>598</v>
      </c>
      <c r="S33" s="570">
        <v>10.5</v>
      </c>
      <c r="T33" s="570">
        <f t="shared" si="1"/>
        <v>6279</v>
      </c>
    </row>
    <row r="34" spans="1:20" ht="15.75" customHeight="1" x14ac:dyDescent="0.25">
      <c r="A34" s="653">
        <v>27</v>
      </c>
      <c r="B34" s="657">
        <v>8003266</v>
      </c>
      <c r="C34" s="654" t="s">
        <v>2655</v>
      </c>
      <c r="D34" s="325" t="s">
        <v>7</v>
      </c>
      <c r="E34" s="343">
        <v>500</v>
      </c>
      <c r="F34" s="343">
        <v>100</v>
      </c>
      <c r="G34" s="343">
        <v>10</v>
      </c>
      <c r="H34" s="343">
        <v>5</v>
      </c>
      <c r="I34" s="343">
        <v>10</v>
      </c>
      <c r="J34" s="343"/>
      <c r="K34" s="198">
        <v>200</v>
      </c>
      <c r="L34" s="343">
        <v>40</v>
      </c>
      <c r="M34" s="393">
        <v>100</v>
      </c>
      <c r="N34" s="198">
        <v>50</v>
      </c>
      <c r="O34" s="198">
        <v>100</v>
      </c>
      <c r="P34" s="343">
        <v>100</v>
      </c>
      <c r="Q34" s="343"/>
      <c r="R34" s="343">
        <f t="shared" si="0"/>
        <v>1215</v>
      </c>
      <c r="S34" s="570">
        <v>0.27</v>
      </c>
      <c r="T34" s="570">
        <f t="shared" si="1"/>
        <v>328.05</v>
      </c>
    </row>
    <row r="35" spans="1:20" ht="24" x14ac:dyDescent="0.25">
      <c r="A35" s="653">
        <v>28</v>
      </c>
      <c r="B35" s="657">
        <v>8003256</v>
      </c>
      <c r="C35" s="654" t="s">
        <v>1928</v>
      </c>
      <c r="D35" s="325" t="s">
        <v>7</v>
      </c>
      <c r="E35" s="482">
        <v>500</v>
      </c>
      <c r="F35" s="482">
        <v>100</v>
      </c>
      <c r="G35" s="482">
        <v>500</v>
      </c>
      <c r="H35" s="482">
        <v>300</v>
      </c>
      <c r="I35" s="482">
        <v>250</v>
      </c>
      <c r="J35" s="482"/>
      <c r="K35" s="198">
        <v>200</v>
      </c>
      <c r="L35" s="482">
        <v>20</v>
      </c>
      <c r="M35" s="393">
        <v>100</v>
      </c>
      <c r="N35" s="198">
        <v>50</v>
      </c>
      <c r="O35" s="198">
        <v>100</v>
      </c>
      <c r="P35" s="482">
        <v>100</v>
      </c>
      <c r="Q35" s="482">
        <v>100</v>
      </c>
      <c r="R35" s="343">
        <f t="shared" si="0"/>
        <v>2320</v>
      </c>
      <c r="S35" s="570">
        <v>0.41</v>
      </c>
      <c r="T35" s="570">
        <f t="shared" si="1"/>
        <v>951.19999999999993</v>
      </c>
    </row>
    <row r="36" spans="1:20" ht="36" x14ac:dyDescent="0.25">
      <c r="A36" s="653">
        <v>29</v>
      </c>
      <c r="B36" s="657">
        <v>380001022</v>
      </c>
      <c r="C36" s="654" t="s">
        <v>2656</v>
      </c>
      <c r="D36" s="325" t="s">
        <v>32</v>
      </c>
      <c r="E36" s="343">
        <v>200</v>
      </c>
      <c r="F36" s="343"/>
      <c r="G36" s="343">
        <v>10</v>
      </c>
      <c r="H36" s="343">
        <v>10</v>
      </c>
      <c r="I36" s="343">
        <v>10</v>
      </c>
      <c r="J36" s="343"/>
      <c r="K36" s="198">
        <v>200</v>
      </c>
      <c r="L36" s="343">
        <v>4</v>
      </c>
      <c r="M36" s="393">
        <v>300</v>
      </c>
      <c r="N36" s="198">
        <v>50</v>
      </c>
      <c r="O36" s="198">
        <v>10</v>
      </c>
      <c r="P36" s="343"/>
      <c r="Q36" s="343"/>
      <c r="R36" s="343">
        <f t="shared" si="0"/>
        <v>794</v>
      </c>
      <c r="S36" s="570">
        <v>19.8</v>
      </c>
      <c r="T36" s="570">
        <f t="shared" si="1"/>
        <v>15721.2</v>
      </c>
    </row>
    <row r="37" spans="1:20" ht="48" x14ac:dyDescent="0.25">
      <c r="A37" s="653">
        <v>30</v>
      </c>
      <c r="B37" s="657">
        <v>380001030</v>
      </c>
      <c r="C37" s="654" t="s">
        <v>2657</v>
      </c>
      <c r="D37" s="325" t="s">
        <v>7</v>
      </c>
      <c r="E37" s="343">
        <v>100</v>
      </c>
      <c r="F37" s="343"/>
      <c r="G37" s="343">
        <v>50</v>
      </c>
      <c r="H37" s="343">
        <v>50</v>
      </c>
      <c r="I37" s="343">
        <v>50</v>
      </c>
      <c r="J37" s="343"/>
      <c r="K37" s="198">
        <v>200</v>
      </c>
      <c r="L37" s="343">
        <v>6</v>
      </c>
      <c r="M37" s="393">
        <v>300</v>
      </c>
      <c r="N37" s="198">
        <v>5</v>
      </c>
      <c r="O37" s="198">
        <v>10</v>
      </c>
      <c r="P37" s="343">
        <v>5</v>
      </c>
      <c r="Q37" s="343"/>
      <c r="R37" s="343">
        <f t="shared" si="0"/>
        <v>776</v>
      </c>
      <c r="S37" s="570">
        <v>1.76</v>
      </c>
      <c r="T37" s="570">
        <f t="shared" si="1"/>
        <v>1365.76</v>
      </c>
    </row>
    <row r="38" spans="1:20" ht="35.25" customHeight="1" x14ac:dyDescent="0.25">
      <c r="A38" s="653">
        <v>31</v>
      </c>
      <c r="B38" s="657">
        <v>8003452</v>
      </c>
      <c r="C38" s="654" t="s">
        <v>2658</v>
      </c>
      <c r="D38" s="325" t="s">
        <v>7</v>
      </c>
      <c r="E38" s="343">
        <v>100</v>
      </c>
      <c r="F38" s="343"/>
      <c r="G38" s="343">
        <v>100</v>
      </c>
      <c r="H38" s="343">
        <v>80</v>
      </c>
      <c r="I38" s="343">
        <v>50</v>
      </c>
      <c r="J38" s="343"/>
      <c r="K38" s="198">
        <v>10</v>
      </c>
      <c r="L38" s="343">
        <v>6</v>
      </c>
      <c r="M38" s="78">
        <v>500</v>
      </c>
      <c r="N38" s="198">
        <v>10</v>
      </c>
      <c r="O38" s="343">
        <v>50</v>
      </c>
      <c r="P38" s="343">
        <v>5</v>
      </c>
      <c r="Q38" s="343"/>
      <c r="R38" s="343">
        <f t="shared" si="0"/>
        <v>911</v>
      </c>
      <c r="S38" s="570">
        <v>2.16</v>
      </c>
      <c r="T38" s="570">
        <f t="shared" si="1"/>
        <v>1967.7600000000002</v>
      </c>
    </row>
    <row r="39" spans="1:20" ht="48" x14ac:dyDescent="0.25">
      <c r="A39" s="653">
        <v>32</v>
      </c>
      <c r="B39" s="657">
        <v>8001508</v>
      </c>
      <c r="C39" s="654" t="s">
        <v>2659</v>
      </c>
      <c r="D39" s="325" t="s">
        <v>7</v>
      </c>
      <c r="E39" s="482">
        <v>20</v>
      </c>
      <c r="F39" s="482"/>
      <c r="G39" s="482">
        <v>200</v>
      </c>
      <c r="H39" s="482">
        <v>100</v>
      </c>
      <c r="I39" s="482">
        <v>100</v>
      </c>
      <c r="J39" s="482"/>
      <c r="K39" s="198">
        <v>200</v>
      </c>
      <c r="L39" s="482">
        <v>30</v>
      </c>
      <c r="M39" s="393">
        <v>500</v>
      </c>
      <c r="N39" s="198">
        <v>20</v>
      </c>
      <c r="O39" s="198">
        <v>50</v>
      </c>
      <c r="P39" s="482">
        <v>20</v>
      </c>
      <c r="Q39" s="482"/>
      <c r="R39" s="343">
        <f t="shared" si="0"/>
        <v>1240</v>
      </c>
      <c r="S39" s="570">
        <v>5.8</v>
      </c>
      <c r="T39" s="570">
        <f t="shared" si="1"/>
        <v>7192</v>
      </c>
    </row>
    <row r="40" spans="1:20" ht="36" x14ac:dyDescent="0.25">
      <c r="A40" s="653">
        <v>33</v>
      </c>
      <c r="B40" s="657">
        <v>380001034</v>
      </c>
      <c r="C40" s="654" t="s">
        <v>2660</v>
      </c>
      <c r="D40" s="325" t="s">
        <v>7</v>
      </c>
      <c r="E40" s="482">
        <v>100</v>
      </c>
      <c r="F40" s="482"/>
      <c r="G40" s="482">
        <v>100</v>
      </c>
      <c r="H40" s="482">
        <v>100</v>
      </c>
      <c r="I40" s="482">
        <v>100</v>
      </c>
      <c r="J40" s="482"/>
      <c r="K40" s="198">
        <v>200</v>
      </c>
      <c r="L40" s="482">
        <v>30</v>
      </c>
      <c r="M40" s="393">
        <v>50</v>
      </c>
      <c r="N40" s="198">
        <v>12</v>
      </c>
      <c r="O40" s="198">
        <v>10</v>
      </c>
      <c r="P40" s="482">
        <v>20</v>
      </c>
      <c r="Q40" s="482"/>
      <c r="R40" s="343">
        <f t="shared" si="0"/>
        <v>722</v>
      </c>
      <c r="S40" s="570">
        <v>27.73</v>
      </c>
      <c r="T40" s="570">
        <f t="shared" si="1"/>
        <v>20021.060000000001</v>
      </c>
    </row>
    <row r="41" spans="1:20" ht="84" x14ac:dyDescent="0.25">
      <c r="A41" s="653">
        <v>34</v>
      </c>
      <c r="B41" s="657">
        <v>8001671</v>
      </c>
      <c r="C41" s="654" t="s">
        <v>2661</v>
      </c>
      <c r="D41" s="325" t="s">
        <v>7</v>
      </c>
      <c r="E41" s="343">
        <v>50</v>
      </c>
      <c r="F41" s="343"/>
      <c r="G41" s="343">
        <v>20</v>
      </c>
      <c r="H41" s="343">
        <v>20</v>
      </c>
      <c r="I41" s="343">
        <v>30</v>
      </c>
      <c r="J41" s="343"/>
      <c r="K41" s="198">
        <v>300</v>
      </c>
      <c r="L41" s="343">
        <v>6</v>
      </c>
      <c r="M41" s="393">
        <v>50</v>
      </c>
      <c r="N41" s="198">
        <v>15</v>
      </c>
      <c r="O41" s="198">
        <v>50</v>
      </c>
      <c r="P41" s="343">
        <v>10</v>
      </c>
      <c r="Q41" s="343"/>
      <c r="R41" s="343">
        <f t="shared" si="0"/>
        <v>551</v>
      </c>
      <c r="S41" s="570">
        <v>20</v>
      </c>
      <c r="T41" s="570">
        <f t="shared" si="1"/>
        <v>11020</v>
      </c>
    </row>
    <row r="42" spans="1:20" ht="60" x14ac:dyDescent="0.25">
      <c r="A42" s="653">
        <v>35</v>
      </c>
      <c r="B42" s="657">
        <v>8003323</v>
      </c>
      <c r="C42" s="654" t="s">
        <v>2662</v>
      </c>
      <c r="D42" s="325" t="s">
        <v>7</v>
      </c>
      <c r="E42" s="343">
        <v>50</v>
      </c>
      <c r="F42" s="343"/>
      <c r="G42" s="343">
        <v>10</v>
      </c>
      <c r="H42" s="343">
        <v>10</v>
      </c>
      <c r="I42" s="343">
        <v>10</v>
      </c>
      <c r="J42" s="343"/>
      <c r="K42" s="198">
        <v>60</v>
      </c>
      <c r="L42" s="343">
        <v>6</v>
      </c>
      <c r="M42" s="78">
        <v>30</v>
      </c>
      <c r="N42" s="198">
        <v>5</v>
      </c>
      <c r="O42" s="343">
        <v>30</v>
      </c>
      <c r="P42" s="343">
        <v>2</v>
      </c>
      <c r="Q42" s="343"/>
      <c r="R42" s="343">
        <f t="shared" si="0"/>
        <v>213</v>
      </c>
      <c r="S42" s="570">
        <v>111</v>
      </c>
      <c r="T42" s="570">
        <f t="shared" si="1"/>
        <v>23643</v>
      </c>
    </row>
    <row r="43" spans="1:20" ht="15.75" customHeight="1" x14ac:dyDescent="0.25">
      <c r="A43" s="653">
        <v>36</v>
      </c>
      <c r="B43" s="657">
        <v>8001667</v>
      </c>
      <c r="C43" s="654" t="s">
        <v>2663</v>
      </c>
      <c r="D43" s="325" t="s">
        <v>7</v>
      </c>
      <c r="E43" s="343">
        <v>10</v>
      </c>
      <c r="F43" s="343"/>
      <c r="G43" s="343">
        <v>20</v>
      </c>
      <c r="H43" s="343">
        <v>30</v>
      </c>
      <c r="I43" s="343">
        <v>30</v>
      </c>
      <c r="J43" s="343"/>
      <c r="K43" s="198">
        <v>100</v>
      </c>
      <c r="L43" s="343">
        <v>2</v>
      </c>
      <c r="M43" s="78"/>
      <c r="N43" s="198">
        <v>5</v>
      </c>
      <c r="O43" s="343">
        <v>20</v>
      </c>
      <c r="P43" s="343"/>
      <c r="Q43" s="343"/>
      <c r="R43" s="343">
        <f t="shared" si="0"/>
        <v>217</v>
      </c>
      <c r="S43" s="570">
        <v>24</v>
      </c>
      <c r="T43" s="570">
        <f t="shared" si="1"/>
        <v>5208</v>
      </c>
    </row>
    <row r="44" spans="1:20" ht="19.5" customHeight="1" x14ac:dyDescent="0.25">
      <c r="A44" s="653">
        <v>37</v>
      </c>
      <c r="B44" s="657">
        <v>8001672</v>
      </c>
      <c r="C44" s="654" t="s">
        <v>2664</v>
      </c>
      <c r="D44" s="325" t="s">
        <v>90</v>
      </c>
      <c r="E44" s="343">
        <v>50</v>
      </c>
      <c r="F44" s="343"/>
      <c r="G44" s="343">
        <v>50</v>
      </c>
      <c r="H44" s="343">
        <v>50</v>
      </c>
      <c r="I44" s="343">
        <v>50</v>
      </c>
      <c r="J44" s="343"/>
      <c r="K44" s="198">
        <v>1000</v>
      </c>
      <c r="L44" s="343">
        <v>20</v>
      </c>
      <c r="M44" s="78"/>
      <c r="N44" s="198">
        <v>10</v>
      </c>
      <c r="O44" s="343">
        <v>50</v>
      </c>
      <c r="P44" s="343">
        <v>10</v>
      </c>
      <c r="Q44" s="343">
        <v>2</v>
      </c>
      <c r="R44" s="343">
        <f t="shared" si="0"/>
        <v>1292</v>
      </c>
      <c r="S44" s="570">
        <v>13.38</v>
      </c>
      <c r="T44" s="570">
        <f t="shared" si="1"/>
        <v>17286.960000000003</v>
      </c>
    </row>
    <row r="45" spans="1:20" ht="48" x14ac:dyDescent="0.25">
      <c r="A45" s="653">
        <v>38</v>
      </c>
      <c r="B45" s="657">
        <v>380001043</v>
      </c>
      <c r="C45" s="654" t="s">
        <v>2665</v>
      </c>
      <c r="D45" s="325" t="s">
        <v>32</v>
      </c>
      <c r="E45" s="482">
        <v>50</v>
      </c>
      <c r="F45" s="482"/>
      <c r="G45" s="482"/>
      <c r="H45" s="482"/>
      <c r="I45" s="482"/>
      <c r="J45" s="482"/>
      <c r="K45" s="198">
        <v>1000</v>
      </c>
      <c r="L45" s="482">
        <v>20</v>
      </c>
      <c r="M45" s="393">
        <v>1000</v>
      </c>
      <c r="N45" s="198">
        <v>5</v>
      </c>
      <c r="O45" s="343">
        <v>20</v>
      </c>
      <c r="P45" s="482"/>
      <c r="Q45" s="482"/>
      <c r="R45" s="343">
        <f t="shared" si="0"/>
        <v>2095</v>
      </c>
      <c r="S45" s="570">
        <v>11.81</v>
      </c>
      <c r="T45" s="570">
        <f t="shared" si="1"/>
        <v>24741.95</v>
      </c>
    </row>
    <row r="46" spans="1:20" ht="60" x14ac:dyDescent="0.25">
      <c r="A46" s="653">
        <v>39</v>
      </c>
      <c r="B46" s="657">
        <v>8002822</v>
      </c>
      <c r="C46" s="654" t="s">
        <v>2666</v>
      </c>
      <c r="D46" s="325" t="s">
        <v>7</v>
      </c>
      <c r="E46" s="343">
        <v>200</v>
      </c>
      <c r="F46" s="343"/>
      <c r="G46" s="343">
        <v>20</v>
      </c>
      <c r="H46" s="343">
        <v>20</v>
      </c>
      <c r="I46" s="343">
        <v>20</v>
      </c>
      <c r="J46" s="343"/>
      <c r="K46" s="198">
        <v>1000</v>
      </c>
      <c r="L46" s="343">
        <v>4</v>
      </c>
      <c r="M46" s="78">
        <v>500</v>
      </c>
      <c r="N46" s="198">
        <v>10</v>
      </c>
      <c r="O46" s="343">
        <v>50</v>
      </c>
      <c r="P46" s="343"/>
      <c r="Q46" s="343"/>
      <c r="R46" s="343">
        <f t="shared" si="0"/>
        <v>1824</v>
      </c>
      <c r="S46" s="570">
        <v>22.62</v>
      </c>
      <c r="T46" s="570">
        <f t="shared" si="1"/>
        <v>41258.880000000005</v>
      </c>
    </row>
    <row r="47" spans="1:20" ht="55.5" customHeight="1" x14ac:dyDescent="0.25">
      <c r="A47" s="653">
        <v>40</v>
      </c>
      <c r="B47" s="657">
        <v>8003181</v>
      </c>
      <c r="C47" s="654" t="s">
        <v>2667</v>
      </c>
      <c r="D47" s="325" t="s">
        <v>7</v>
      </c>
      <c r="E47" s="343">
        <v>20</v>
      </c>
      <c r="F47" s="343"/>
      <c r="G47" s="343">
        <v>50</v>
      </c>
      <c r="H47" s="343">
        <v>50</v>
      </c>
      <c r="I47" s="343">
        <v>50</v>
      </c>
      <c r="J47" s="343"/>
      <c r="K47" s="198">
        <v>200</v>
      </c>
      <c r="L47" s="343">
        <v>4</v>
      </c>
      <c r="M47" s="78">
        <v>500</v>
      </c>
      <c r="N47" s="198">
        <v>10</v>
      </c>
      <c r="O47" s="343">
        <v>20</v>
      </c>
      <c r="P47" s="343"/>
      <c r="Q47" s="343"/>
      <c r="R47" s="343">
        <f t="shared" si="0"/>
        <v>904</v>
      </c>
      <c r="S47" s="570">
        <v>11.32</v>
      </c>
      <c r="T47" s="570">
        <f t="shared" si="1"/>
        <v>10233.280000000001</v>
      </c>
    </row>
    <row r="48" spans="1:20" ht="15.75" customHeight="1" x14ac:dyDescent="0.25">
      <c r="A48" s="653">
        <v>41</v>
      </c>
      <c r="B48" s="657">
        <v>8001647</v>
      </c>
      <c r="C48" s="654" t="s">
        <v>1929</v>
      </c>
      <c r="D48" s="325" t="s">
        <v>90</v>
      </c>
      <c r="E48" s="482">
        <v>1000</v>
      </c>
      <c r="F48" s="482"/>
      <c r="G48" s="482"/>
      <c r="H48" s="482"/>
      <c r="I48" s="482"/>
      <c r="J48" s="482"/>
      <c r="K48" s="198">
        <v>100</v>
      </c>
      <c r="L48" s="482">
        <v>50</v>
      </c>
      <c r="M48" s="78">
        <v>200</v>
      </c>
      <c r="N48" s="198">
        <v>50</v>
      </c>
      <c r="O48" s="343">
        <v>50</v>
      </c>
      <c r="P48" s="482"/>
      <c r="Q48" s="482"/>
      <c r="R48" s="343">
        <f t="shared" si="0"/>
        <v>1450</v>
      </c>
      <c r="S48" s="570">
        <v>50</v>
      </c>
      <c r="T48" s="570">
        <f t="shared" si="1"/>
        <v>72500</v>
      </c>
    </row>
    <row r="49" spans="1:20" ht="18.75" customHeight="1" x14ac:dyDescent="0.25">
      <c r="A49" s="653">
        <v>42</v>
      </c>
      <c r="B49" s="657">
        <v>8003576</v>
      </c>
      <c r="C49" s="654" t="s">
        <v>1930</v>
      </c>
      <c r="D49" s="325" t="s">
        <v>1931</v>
      </c>
      <c r="E49" s="482">
        <v>1000</v>
      </c>
      <c r="F49" s="482">
        <v>10</v>
      </c>
      <c r="G49" s="482">
        <v>1200</v>
      </c>
      <c r="H49" s="482">
        <v>1000</v>
      </c>
      <c r="I49" s="482">
        <v>1000</v>
      </c>
      <c r="J49" s="482"/>
      <c r="K49" s="198">
        <v>100</v>
      </c>
      <c r="L49" s="482">
        <v>2000</v>
      </c>
      <c r="M49" s="78">
        <v>300</v>
      </c>
      <c r="N49" s="198">
        <v>2</v>
      </c>
      <c r="O49" s="343">
        <v>1000</v>
      </c>
      <c r="P49" s="482">
        <v>20</v>
      </c>
      <c r="Q49" s="482"/>
      <c r="R49" s="343">
        <f t="shared" si="0"/>
        <v>7632</v>
      </c>
      <c r="S49" s="570">
        <v>19.88</v>
      </c>
      <c r="T49" s="570">
        <f t="shared" si="1"/>
        <v>151724.16</v>
      </c>
    </row>
    <row r="50" spans="1:20" ht="48" x14ac:dyDescent="0.25">
      <c r="A50" s="653">
        <v>43</v>
      </c>
      <c r="B50" s="657">
        <v>380001055</v>
      </c>
      <c r="C50" s="654" t="s">
        <v>2668</v>
      </c>
      <c r="D50" s="325" t="s">
        <v>7</v>
      </c>
      <c r="E50" s="482">
        <v>50</v>
      </c>
      <c r="F50" s="482"/>
      <c r="G50" s="482">
        <v>500</v>
      </c>
      <c r="H50" s="482">
        <v>300</v>
      </c>
      <c r="I50" s="482">
        <v>300</v>
      </c>
      <c r="J50" s="482"/>
      <c r="K50" s="198">
        <v>100</v>
      </c>
      <c r="L50" s="482">
        <v>100</v>
      </c>
      <c r="M50" s="78">
        <v>300</v>
      </c>
      <c r="N50" s="198">
        <v>50</v>
      </c>
      <c r="O50" s="343"/>
      <c r="P50" s="482">
        <v>20</v>
      </c>
      <c r="Q50" s="482"/>
      <c r="R50" s="343">
        <f t="shared" si="0"/>
        <v>1720</v>
      </c>
      <c r="S50" s="570">
        <v>1.93</v>
      </c>
      <c r="T50" s="570">
        <f t="shared" si="1"/>
        <v>3319.6</v>
      </c>
    </row>
    <row r="51" spans="1:20" ht="60" x14ac:dyDescent="0.25">
      <c r="A51" s="653">
        <v>44</v>
      </c>
      <c r="B51" s="657">
        <v>8002092</v>
      </c>
      <c r="C51" s="654" t="s">
        <v>2669</v>
      </c>
      <c r="D51" s="325" t="s">
        <v>7</v>
      </c>
      <c r="E51" s="482">
        <v>100</v>
      </c>
      <c r="F51" s="482"/>
      <c r="G51" s="482">
        <v>50</v>
      </c>
      <c r="H51" s="482">
        <v>50</v>
      </c>
      <c r="I51" s="482">
        <v>50</v>
      </c>
      <c r="J51" s="482"/>
      <c r="K51" s="198">
        <v>100</v>
      </c>
      <c r="L51" s="482">
        <v>50</v>
      </c>
      <c r="M51" s="393">
        <v>300</v>
      </c>
      <c r="N51" s="198">
        <v>20</v>
      </c>
      <c r="O51" s="343"/>
      <c r="P51" s="482"/>
      <c r="Q51" s="482"/>
      <c r="R51" s="343">
        <f t="shared" si="0"/>
        <v>720</v>
      </c>
      <c r="S51" s="570">
        <v>2</v>
      </c>
      <c r="T51" s="570">
        <f t="shared" si="1"/>
        <v>1440</v>
      </c>
    </row>
    <row r="52" spans="1:20" ht="60" x14ac:dyDescent="0.25">
      <c r="A52" s="653">
        <v>45</v>
      </c>
      <c r="B52" s="657">
        <v>8003403</v>
      </c>
      <c r="C52" s="654" t="s">
        <v>2670</v>
      </c>
      <c r="D52" s="325" t="s">
        <v>7</v>
      </c>
      <c r="E52" s="343">
        <v>50</v>
      </c>
      <c r="F52" s="343"/>
      <c r="G52" s="343">
        <v>30</v>
      </c>
      <c r="H52" s="343">
        <v>30</v>
      </c>
      <c r="I52" s="343">
        <v>30</v>
      </c>
      <c r="J52" s="343"/>
      <c r="K52" s="198">
        <v>50</v>
      </c>
      <c r="L52" s="343">
        <v>6</v>
      </c>
      <c r="M52" s="78">
        <v>100</v>
      </c>
      <c r="N52" s="198">
        <v>10</v>
      </c>
      <c r="O52" s="198">
        <v>10</v>
      </c>
      <c r="P52" s="343">
        <v>5</v>
      </c>
      <c r="Q52" s="343"/>
      <c r="R52" s="343">
        <f t="shared" si="0"/>
        <v>321</v>
      </c>
      <c r="S52" s="570">
        <v>28.4</v>
      </c>
      <c r="T52" s="570">
        <f t="shared" si="1"/>
        <v>9116.4</v>
      </c>
    </row>
    <row r="53" spans="1:20" ht="48" x14ac:dyDescent="0.25">
      <c r="A53" s="653">
        <v>46</v>
      </c>
      <c r="B53" s="657">
        <v>8003593</v>
      </c>
      <c r="C53" s="654" t="s">
        <v>2671</v>
      </c>
      <c r="D53" s="325" t="s">
        <v>7</v>
      </c>
      <c r="E53" s="343">
        <v>50</v>
      </c>
      <c r="F53" s="343"/>
      <c r="G53" s="343">
        <v>12</v>
      </c>
      <c r="H53" s="343">
        <v>12</v>
      </c>
      <c r="I53" s="343">
        <v>12</v>
      </c>
      <c r="J53" s="343"/>
      <c r="K53" s="198">
        <v>150</v>
      </c>
      <c r="L53" s="343">
        <v>4</v>
      </c>
      <c r="M53" s="393">
        <v>50</v>
      </c>
      <c r="N53" s="198">
        <v>10</v>
      </c>
      <c r="O53" s="343"/>
      <c r="P53" s="343">
        <v>5</v>
      </c>
      <c r="Q53" s="343"/>
      <c r="R53" s="343">
        <f t="shared" si="0"/>
        <v>305</v>
      </c>
      <c r="S53" s="570">
        <v>40.32</v>
      </c>
      <c r="T53" s="570">
        <f t="shared" si="1"/>
        <v>12297.6</v>
      </c>
    </row>
    <row r="54" spans="1:20" ht="60" x14ac:dyDescent="0.25">
      <c r="A54" s="653">
        <v>47</v>
      </c>
      <c r="B54" s="657">
        <v>8001544</v>
      </c>
      <c r="C54" s="654" t="s">
        <v>2672</v>
      </c>
      <c r="D54" s="325" t="s">
        <v>7</v>
      </c>
      <c r="E54" s="343">
        <v>20</v>
      </c>
      <c r="F54" s="343"/>
      <c r="G54" s="343">
        <v>60</v>
      </c>
      <c r="H54" s="343">
        <v>60</v>
      </c>
      <c r="I54" s="343">
        <v>60</v>
      </c>
      <c r="J54" s="343"/>
      <c r="K54" s="198">
        <v>50</v>
      </c>
      <c r="L54" s="343">
        <v>4</v>
      </c>
      <c r="M54" s="78">
        <v>30</v>
      </c>
      <c r="N54" s="198">
        <v>20</v>
      </c>
      <c r="O54" s="343"/>
      <c r="P54" s="343">
        <v>2</v>
      </c>
      <c r="Q54" s="343">
        <v>5</v>
      </c>
      <c r="R54" s="343">
        <f t="shared" si="0"/>
        <v>311</v>
      </c>
      <c r="S54" s="570">
        <v>2.54</v>
      </c>
      <c r="T54" s="570">
        <f t="shared" si="1"/>
        <v>789.94</v>
      </c>
    </row>
    <row r="55" spans="1:20" ht="60" x14ac:dyDescent="0.25">
      <c r="A55" s="653">
        <v>48</v>
      </c>
      <c r="B55" s="657">
        <v>51002456</v>
      </c>
      <c r="C55" s="655" t="s">
        <v>2673</v>
      </c>
      <c r="D55" s="325" t="s">
        <v>7</v>
      </c>
      <c r="E55" s="343">
        <v>20</v>
      </c>
      <c r="F55" s="343"/>
      <c r="G55" s="343">
        <v>60</v>
      </c>
      <c r="H55" s="343">
        <v>60</v>
      </c>
      <c r="I55" s="343">
        <v>60</v>
      </c>
      <c r="J55" s="343"/>
      <c r="K55" s="198">
        <v>200</v>
      </c>
      <c r="L55" s="343">
        <v>4</v>
      </c>
      <c r="M55" s="78">
        <v>10</v>
      </c>
      <c r="N55" s="198">
        <v>20</v>
      </c>
      <c r="O55" s="343"/>
      <c r="P55" s="343">
        <v>2</v>
      </c>
      <c r="Q55" s="343">
        <v>5</v>
      </c>
      <c r="R55" s="343">
        <f t="shared" si="0"/>
        <v>441</v>
      </c>
      <c r="S55" s="570">
        <v>4.4400000000000004</v>
      </c>
      <c r="T55" s="570">
        <f t="shared" si="1"/>
        <v>1958.0400000000002</v>
      </c>
    </row>
    <row r="56" spans="1:20" ht="69" customHeight="1" x14ac:dyDescent="0.25">
      <c r="A56" s="653">
        <v>49</v>
      </c>
      <c r="B56" s="657">
        <v>8001540</v>
      </c>
      <c r="C56" s="654" t="s">
        <v>2674</v>
      </c>
      <c r="D56" s="325" t="s">
        <v>7</v>
      </c>
      <c r="E56" s="343">
        <v>20</v>
      </c>
      <c r="F56" s="343"/>
      <c r="G56" s="343">
        <v>60</v>
      </c>
      <c r="H56" s="343">
        <v>60</v>
      </c>
      <c r="I56" s="343">
        <v>60</v>
      </c>
      <c r="J56" s="343"/>
      <c r="K56" s="198">
        <v>200</v>
      </c>
      <c r="L56" s="343">
        <v>4</v>
      </c>
      <c r="M56" s="78">
        <v>100</v>
      </c>
      <c r="N56" s="198">
        <v>10</v>
      </c>
      <c r="O56" s="343"/>
      <c r="P56" s="343">
        <v>2</v>
      </c>
      <c r="Q56" s="343">
        <v>5</v>
      </c>
      <c r="R56" s="343">
        <f t="shared" si="0"/>
        <v>521</v>
      </c>
      <c r="S56" s="570">
        <v>4.4400000000000004</v>
      </c>
      <c r="T56" s="570">
        <f t="shared" si="1"/>
        <v>2313.2400000000002</v>
      </c>
    </row>
    <row r="57" spans="1:20" ht="48" x14ac:dyDescent="0.25">
      <c r="A57" s="653">
        <v>50</v>
      </c>
      <c r="B57" s="657">
        <v>8001321</v>
      </c>
      <c r="C57" s="654" t="s">
        <v>1945</v>
      </c>
      <c r="D57" s="325" t="s">
        <v>7</v>
      </c>
      <c r="E57" s="343">
        <v>50</v>
      </c>
      <c r="F57" s="343"/>
      <c r="G57" s="343">
        <v>20</v>
      </c>
      <c r="H57" s="343">
        <v>20</v>
      </c>
      <c r="I57" s="343">
        <v>20</v>
      </c>
      <c r="J57" s="343"/>
      <c r="K57" s="198">
        <v>50</v>
      </c>
      <c r="L57" s="343">
        <v>6</v>
      </c>
      <c r="M57" s="78">
        <v>200</v>
      </c>
      <c r="N57" s="198">
        <v>5</v>
      </c>
      <c r="O57" s="343"/>
      <c r="P57" s="343"/>
      <c r="Q57" s="343">
        <v>2</v>
      </c>
      <c r="R57" s="343">
        <f t="shared" si="0"/>
        <v>373</v>
      </c>
      <c r="S57" s="570">
        <v>9.9</v>
      </c>
      <c r="T57" s="570">
        <f t="shared" si="1"/>
        <v>3692.7000000000003</v>
      </c>
    </row>
    <row r="58" spans="1:20" ht="36" x14ac:dyDescent="0.25">
      <c r="A58" s="653">
        <v>51</v>
      </c>
      <c r="B58" s="657">
        <v>8001676</v>
      </c>
      <c r="C58" s="654" t="s">
        <v>2675</v>
      </c>
      <c r="D58" s="325" t="s">
        <v>7</v>
      </c>
      <c r="E58" s="343">
        <v>50</v>
      </c>
      <c r="F58" s="343"/>
      <c r="G58" s="343">
        <v>200</v>
      </c>
      <c r="H58" s="343">
        <v>200</v>
      </c>
      <c r="I58" s="343">
        <v>100</v>
      </c>
      <c r="J58" s="343"/>
      <c r="K58" s="198">
        <v>50</v>
      </c>
      <c r="L58" s="343">
        <v>20</v>
      </c>
      <c r="M58" s="78">
        <v>30</v>
      </c>
      <c r="N58" s="198">
        <v>10</v>
      </c>
      <c r="O58" s="343"/>
      <c r="P58" s="343"/>
      <c r="Q58" s="343"/>
      <c r="R58" s="343">
        <f t="shared" si="0"/>
        <v>660</v>
      </c>
      <c r="S58" s="570">
        <v>14.28</v>
      </c>
      <c r="T58" s="570">
        <f t="shared" si="1"/>
        <v>9424.7999999999993</v>
      </c>
    </row>
    <row r="59" spans="1:20" ht="15.75" customHeight="1" x14ac:dyDescent="0.25">
      <c r="A59" s="653">
        <v>52</v>
      </c>
      <c r="B59" s="657">
        <v>8001674</v>
      </c>
      <c r="C59" s="654" t="s">
        <v>1932</v>
      </c>
      <c r="D59" s="325" t="s">
        <v>7</v>
      </c>
      <c r="E59" s="343">
        <v>100</v>
      </c>
      <c r="F59" s="343"/>
      <c r="G59" s="343">
        <v>30</v>
      </c>
      <c r="H59" s="343">
        <v>30</v>
      </c>
      <c r="I59" s="343">
        <v>30</v>
      </c>
      <c r="J59" s="343"/>
      <c r="K59" s="198">
        <v>200</v>
      </c>
      <c r="L59" s="343">
        <v>20</v>
      </c>
      <c r="M59" s="78">
        <v>30</v>
      </c>
      <c r="N59" s="198">
        <v>20</v>
      </c>
      <c r="O59" s="343"/>
      <c r="P59" s="343">
        <v>10</v>
      </c>
      <c r="Q59" s="343"/>
      <c r="R59" s="343">
        <f t="shared" si="0"/>
        <v>470</v>
      </c>
      <c r="S59" s="570">
        <v>0.99</v>
      </c>
      <c r="T59" s="570">
        <f t="shared" si="1"/>
        <v>465.3</v>
      </c>
    </row>
    <row r="60" spans="1:20" ht="15.75" customHeight="1" x14ac:dyDescent="0.25">
      <c r="A60" s="653">
        <v>53</v>
      </c>
      <c r="B60" s="657">
        <v>8001675</v>
      </c>
      <c r="C60" s="654" t="s">
        <v>1933</v>
      </c>
      <c r="D60" s="325" t="s">
        <v>7</v>
      </c>
      <c r="E60" s="343">
        <v>100</v>
      </c>
      <c r="F60" s="343"/>
      <c r="G60" s="343">
        <v>30</v>
      </c>
      <c r="H60" s="343">
        <v>30</v>
      </c>
      <c r="I60" s="343">
        <v>30</v>
      </c>
      <c r="J60" s="343"/>
      <c r="K60" s="198">
        <v>10</v>
      </c>
      <c r="L60" s="343">
        <v>20</v>
      </c>
      <c r="M60" s="78">
        <v>30</v>
      </c>
      <c r="N60" s="198">
        <v>20</v>
      </c>
      <c r="O60" s="343"/>
      <c r="P60" s="343">
        <v>10</v>
      </c>
      <c r="Q60" s="343"/>
      <c r="R60" s="343">
        <f t="shared" si="0"/>
        <v>280</v>
      </c>
      <c r="S60" s="570">
        <v>1.49</v>
      </c>
      <c r="T60" s="570">
        <f t="shared" si="1"/>
        <v>417.2</v>
      </c>
    </row>
    <row r="61" spans="1:20" ht="15.75" customHeight="1" x14ac:dyDescent="0.25">
      <c r="A61" s="653">
        <v>54</v>
      </c>
      <c r="B61" s="657">
        <v>8001673</v>
      </c>
      <c r="C61" s="654" t="s">
        <v>1934</v>
      </c>
      <c r="D61" s="325" t="s">
        <v>7</v>
      </c>
      <c r="E61" s="343">
        <v>100</v>
      </c>
      <c r="F61" s="343"/>
      <c r="G61" s="343">
        <v>30</v>
      </c>
      <c r="H61" s="343">
        <v>30</v>
      </c>
      <c r="I61" s="343">
        <v>30</v>
      </c>
      <c r="J61" s="343"/>
      <c r="K61" s="198">
        <v>50</v>
      </c>
      <c r="L61" s="343">
        <v>20</v>
      </c>
      <c r="M61" s="78">
        <v>500</v>
      </c>
      <c r="N61" s="198">
        <v>20</v>
      </c>
      <c r="O61" s="343"/>
      <c r="P61" s="343">
        <v>10</v>
      </c>
      <c r="Q61" s="343"/>
      <c r="R61" s="343">
        <f t="shared" si="0"/>
        <v>790</v>
      </c>
      <c r="S61" s="570">
        <v>2.48</v>
      </c>
      <c r="T61" s="570">
        <f t="shared" si="1"/>
        <v>1959.2</v>
      </c>
    </row>
    <row r="62" spans="1:20" ht="72" x14ac:dyDescent="0.25">
      <c r="A62" s="653">
        <v>55</v>
      </c>
      <c r="B62" s="657">
        <v>8001692</v>
      </c>
      <c r="C62" s="654" t="s">
        <v>2676</v>
      </c>
      <c r="D62" s="325" t="s">
        <v>7</v>
      </c>
      <c r="E62" s="343">
        <v>10</v>
      </c>
      <c r="F62" s="343"/>
      <c r="G62" s="343">
        <v>10</v>
      </c>
      <c r="H62" s="343">
        <v>10</v>
      </c>
      <c r="I62" s="343">
        <v>5</v>
      </c>
      <c r="J62" s="343"/>
      <c r="K62" s="198">
        <v>20</v>
      </c>
      <c r="L62" s="343">
        <v>1</v>
      </c>
      <c r="M62" s="78">
        <v>500</v>
      </c>
      <c r="N62" s="198">
        <v>5</v>
      </c>
      <c r="O62" s="343"/>
      <c r="P62" s="343"/>
      <c r="Q62" s="343"/>
      <c r="R62" s="343">
        <f t="shared" si="0"/>
        <v>561</v>
      </c>
      <c r="S62" s="570">
        <v>33.61</v>
      </c>
      <c r="T62" s="570">
        <f t="shared" si="1"/>
        <v>18855.21</v>
      </c>
    </row>
    <row r="63" spans="1:20" ht="72" x14ac:dyDescent="0.25">
      <c r="A63" s="653">
        <v>56</v>
      </c>
      <c r="B63" s="657">
        <v>8001693</v>
      </c>
      <c r="C63" s="654" t="s">
        <v>2677</v>
      </c>
      <c r="D63" s="325" t="s">
        <v>7</v>
      </c>
      <c r="E63" s="343">
        <v>10</v>
      </c>
      <c r="F63" s="343"/>
      <c r="G63" s="343">
        <v>10</v>
      </c>
      <c r="H63" s="343">
        <v>10</v>
      </c>
      <c r="I63" s="343">
        <v>5</v>
      </c>
      <c r="J63" s="343"/>
      <c r="K63" s="198">
        <v>20</v>
      </c>
      <c r="L63" s="343">
        <v>1</v>
      </c>
      <c r="M63" s="393">
        <v>200</v>
      </c>
      <c r="N63" s="343">
        <v>5</v>
      </c>
      <c r="O63" s="343">
        <v>10</v>
      </c>
      <c r="P63" s="343"/>
      <c r="Q63" s="343"/>
      <c r="R63" s="343">
        <f t="shared" si="0"/>
        <v>271</v>
      </c>
      <c r="S63" s="570">
        <v>86.35</v>
      </c>
      <c r="T63" s="570">
        <f t="shared" si="1"/>
        <v>23400.85</v>
      </c>
    </row>
    <row r="64" spans="1:20" ht="72" x14ac:dyDescent="0.25">
      <c r="A64" s="653">
        <v>57</v>
      </c>
      <c r="B64" s="657">
        <v>8003408</v>
      </c>
      <c r="C64" s="654" t="s">
        <v>2678</v>
      </c>
      <c r="D64" s="325" t="s">
        <v>7</v>
      </c>
      <c r="E64" s="343">
        <v>10</v>
      </c>
      <c r="F64" s="343"/>
      <c r="G64" s="343">
        <v>12</v>
      </c>
      <c r="H64" s="343">
        <v>12</v>
      </c>
      <c r="I64" s="343">
        <v>6</v>
      </c>
      <c r="J64" s="343"/>
      <c r="K64" s="198">
        <v>20</v>
      </c>
      <c r="L64" s="343">
        <v>1</v>
      </c>
      <c r="M64" s="393">
        <v>300</v>
      </c>
      <c r="N64" s="343">
        <v>2</v>
      </c>
      <c r="O64" s="343"/>
      <c r="P64" s="343"/>
      <c r="Q64" s="343">
        <v>1</v>
      </c>
      <c r="R64" s="343">
        <f t="shared" si="0"/>
        <v>364</v>
      </c>
      <c r="S64" s="570">
        <v>147.18</v>
      </c>
      <c r="T64" s="570">
        <f t="shared" si="1"/>
        <v>53573.520000000004</v>
      </c>
    </row>
    <row r="65" spans="1:20" ht="31.5" customHeight="1" x14ac:dyDescent="0.25">
      <c r="A65" s="653">
        <v>58</v>
      </c>
      <c r="B65" s="657">
        <v>8003409</v>
      </c>
      <c r="C65" s="654" t="s">
        <v>2679</v>
      </c>
      <c r="D65" s="325" t="s">
        <v>7</v>
      </c>
      <c r="E65" s="482">
        <v>500</v>
      </c>
      <c r="F65" s="482"/>
      <c r="G65" s="482">
        <v>200</v>
      </c>
      <c r="H65" s="482">
        <v>200</v>
      </c>
      <c r="I65" s="482">
        <v>100</v>
      </c>
      <c r="J65" s="482"/>
      <c r="K65" s="198">
        <v>10</v>
      </c>
      <c r="L65" s="482">
        <v>10</v>
      </c>
      <c r="M65" s="393">
        <v>1500</v>
      </c>
      <c r="N65" s="198">
        <v>10</v>
      </c>
      <c r="O65" s="343"/>
      <c r="P65" s="482">
        <v>10</v>
      </c>
      <c r="Q65" s="482"/>
      <c r="R65" s="343">
        <f t="shared" si="0"/>
        <v>2540</v>
      </c>
      <c r="S65" s="570">
        <v>3.9</v>
      </c>
      <c r="T65" s="570">
        <f t="shared" si="1"/>
        <v>9906</v>
      </c>
    </row>
    <row r="66" spans="1:20" ht="15.75" customHeight="1" x14ac:dyDescent="0.25">
      <c r="A66" s="653">
        <v>59</v>
      </c>
      <c r="B66" s="657">
        <v>11001027</v>
      </c>
      <c r="C66" s="654" t="s">
        <v>2680</v>
      </c>
      <c r="D66" s="325" t="s">
        <v>16</v>
      </c>
      <c r="E66" s="482">
        <v>10</v>
      </c>
      <c r="F66" s="482"/>
      <c r="G66" s="482">
        <v>10</v>
      </c>
      <c r="H66" s="482"/>
      <c r="I66" s="482"/>
      <c r="J66" s="482"/>
      <c r="K66" s="198">
        <v>10</v>
      </c>
      <c r="L66" s="482">
        <v>100</v>
      </c>
      <c r="M66" s="78">
        <v>80</v>
      </c>
      <c r="N66" s="198">
        <v>15</v>
      </c>
      <c r="O66" s="343"/>
      <c r="P66" s="482">
        <v>10</v>
      </c>
      <c r="Q66" s="482">
        <v>1</v>
      </c>
      <c r="R66" s="343">
        <f t="shared" si="0"/>
        <v>236</v>
      </c>
      <c r="S66" s="570">
        <v>4.29</v>
      </c>
      <c r="T66" s="570">
        <f t="shared" si="1"/>
        <v>1012.44</v>
      </c>
    </row>
    <row r="67" spans="1:20" ht="36" x14ac:dyDescent="0.25">
      <c r="A67" s="653">
        <v>60</v>
      </c>
      <c r="B67" s="657">
        <v>380001060</v>
      </c>
      <c r="C67" s="654" t="s">
        <v>2681</v>
      </c>
      <c r="D67" s="325" t="s">
        <v>7</v>
      </c>
      <c r="E67" s="482">
        <v>1000</v>
      </c>
      <c r="F67" s="482"/>
      <c r="G67" s="482">
        <v>100</v>
      </c>
      <c r="H67" s="482">
        <v>100</v>
      </c>
      <c r="I67" s="482">
        <v>100</v>
      </c>
      <c r="J67" s="482"/>
      <c r="K67" s="198">
        <v>20</v>
      </c>
      <c r="L67" s="482">
        <v>4</v>
      </c>
      <c r="M67" s="78">
        <v>100</v>
      </c>
      <c r="N67" s="198">
        <v>20</v>
      </c>
      <c r="O67" s="343"/>
      <c r="P67" s="482">
        <v>5</v>
      </c>
      <c r="Q67" s="482">
        <v>2</v>
      </c>
      <c r="R67" s="343">
        <f t="shared" si="0"/>
        <v>1451</v>
      </c>
      <c r="S67" s="570">
        <v>6.19</v>
      </c>
      <c r="T67" s="570">
        <f t="shared" si="1"/>
        <v>8981.69</v>
      </c>
    </row>
    <row r="68" spans="1:20" ht="40.5" customHeight="1" x14ac:dyDescent="0.25">
      <c r="A68" s="653">
        <v>61</v>
      </c>
      <c r="B68" s="657">
        <v>8001130</v>
      </c>
      <c r="C68" s="654" t="s">
        <v>1946</v>
      </c>
      <c r="D68" s="325" t="s">
        <v>7</v>
      </c>
      <c r="E68" s="482">
        <v>1000</v>
      </c>
      <c r="F68" s="482"/>
      <c r="G68" s="482">
        <v>50</v>
      </c>
      <c r="H68" s="482">
        <v>50</v>
      </c>
      <c r="I68" s="482">
        <v>50</v>
      </c>
      <c r="J68" s="482"/>
      <c r="K68" s="198">
        <v>10</v>
      </c>
      <c r="L68" s="482">
        <v>4</v>
      </c>
      <c r="M68" s="78">
        <v>0</v>
      </c>
      <c r="N68" s="198">
        <v>20</v>
      </c>
      <c r="O68" s="343"/>
      <c r="P68" s="482">
        <v>5</v>
      </c>
      <c r="Q68" s="482"/>
      <c r="R68" s="343">
        <f t="shared" si="0"/>
        <v>1189</v>
      </c>
      <c r="S68" s="570">
        <v>8.5399999999999991</v>
      </c>
      <c r="T68" s="570">
        <f t="shared" si="1"/>
        <v>10154.06</v>
      </c>
    </row>
    <row r="69" spans="1:20" ht="27" customHeight="1" x14ac:dyDescent="0.25">
      <c r="A69" s="653">
        <v>62</v>
      </c>
      <c r="B69" s="657">
        <v>8003213</v>
      </c>
      <c r="C69" s="654" t="s">
        <v>2682</v>
      </c>
      <c r="D69" s="325" t="s">
        <v>6</v>
      </c>
      <c r="E69" s="343">
        <v>200</v>
      </c>
      <c r="F69" s="343"/>
      <c r="G69" s="343">
        <v>24</v>
      </c>
      <c r="H69" s="343">
        <v>24</v>
      </c>
      <c r="I69" s="343">
        <v>24</v>
      </c>
      <c r="J69" s="343"/>
      <c r="K69" s="198">
        <v>50</v>
      </c>
      <c r="L69" s="343">
        <v>6</v>
      </c>
      <c r="M69" s="78">
        <v>0</v>
      </c>
      <c r="N69" s="198">
        <v>20</v>
      </c>
      <c r="O69" s="343"/>
      <c r="P69" s="343">
        <v>10</v>
      </c>
      <c r="Q69" s="343"/>
      <c r="R69" s="343">
        <f t="shared" si="0"/>
        <v>358</v>
      </c>
      <c r="S69" s="570">
        <v>2.77</v>
      </c>
      <c r="T69" s="570">
        <f t="shared" si="1"/>
        <v>991.66</v>
      </c>
    </row>
    <row r="70" spans="1:20" ht="27.75" customHeight="1" x14ac:dyDescent="0.25">
      <c r="A70" s="653">
        <v>63</v>
      </c>
      <c r="B70" s="657">
        <v>8001015</v>
      </c>
      <c r="C70" s="654" t="s">
        <v>2683</v>
      </c>
      <c r="D70" s="325" t="s">
        <v>7</v>
      </c>
      <c r="E70" s="343">
        <v>50</v>
      </c>
      <c r="F70" s="343"/>
      <c r="G70" s="343"/>
      <c r="H70" s="343"/>
      <c r="I70" s="343"/>
      <c r="J70" s="343"/>
      <c r="K70" s="198">
        <v>200</v>
      </c>
      <c r="L70" s="343">
        <v>20</v>
      </c>
      <c r="M70" s="78">
        <v>0</v>
      </c>
      <c r="N70" s="198">
        <v>3</v>
      </c>
      <c r="O70" s="343"/>
      <c r="P70" s="343">
        <v>10</v>
      </c>
      <c r="Q70" s="343"/>
      <c r="R70" s="343">
        <f t="shared" si="0"/>
        <v>283</v>
      </c>
      <c r="S70" s="570">
        <v>21</v>
      </c>
      <c r="T70" s="570">
        <f t="shared" si="1"/>
        <v>5943</v>
      </c>
    </row>
    <row r="71" spans="1:20" ht="24" x14ac:dyDescent="0.25">
      <c r="A71" s="653">
        <v>64</v>
      </c>
      <c r="B71" s="657">
        <v>8001628</v>
      </c>
      <c r="C71" s="79" t="s">
        <v>3497</v>
      </c>
      <c r="D71" s="325" t="s">
        <v>7</v>
      </c>
      <c r="E71" s="343">
        <v>50</v>
      </c>
      <c r="F71" s="343"/>
      <c r="G71" s="343">
        <v>50</v>
      </c>
      <c r="H71" s="343">
        <v>30</v>
      </c>
      <c r="I71" s="343">
        <v>30</v>
      </c>
      <c r="J71" s="343"/>
      <c r="K71" s="198">
        <v>100</v>
      </c>
      <c r="L71" s="343">
        <v>20</v>
      </c>
      <c r="M71" s="78">
        <v>0</v>
      </c>
      <c r="N71" s="198">
        <v>3</v>
      </c>
      <c r="O71" s="343"/>
      <c r="P71" s="343"/>
      <c r="Q71" s="343"/>
      <c r="R71" s="343">
        <f t="shared" si="0"/>
        <v>283</v>
      </c>
      <c r="S71" s="570">
        <v>9.9</v>
      </c>
      <c r="T71" s="570">
        <f t="shared" si="1"/>
        <v>2801.7000000000003</v>
      </c>
    </row>
    <row r="72" spans="1:20" ht="24" x14ac:dyDescent="0.25">
      <c r="A72" s="653">
        <v>65</v>
      </c>
      <c r="B72" s="657">
        <v>8001334</v>
      </c>
      <c r="C72" s="654" t="s">
        <v>2684</v>
      </c>
      <c r="D72" s="325" t="s">
        <v>7</v>
      </c>
      <c r="E72" s="343">
        <v>50</v>
      </c>
      <c r="F72" s="343"/>
      <c r="G72" s="343">
        <v>10</v>
      </c>
      <c r="H72" s="343"/>
      <c r="I72" s="343"/>
      <c r="J72" s="343"/>
      <c r="K72" s="198">
        <v>20</v>
      </c>
      <c r="L72" s="343">
        <v>6</v>
      </c>
      <c r="M72" s="78">
        <v>0</v>
      </c>
      <c r="N72" s="343"/>
      <c r="O72" s="343"/>
      <c r="P72" s="343">
        <v>5</v>
      </c>
      <c r="Q72" s="343"/>
      <c r="R72" s="343">
        <f t="shared" si="0"/>
        <v>91</v>
      </c>
      <c r="S72" s="570">
        <v>13.38</v>
      </c>
      <c r="T72" s="570">
        <f t="shared" si="1"/>
        <v>1217.5800000000002</v>
      </c>
    </row>
    <row r="73" spans="1:20" ht="60" x14ac:dyDescent="0.25">
      <c r="A73" s="653">
        <v>66</v>
      </c>
      <c r="B73" s="657">
        <v>8003196</v>
      </c>
      <c r="C73" s="654" t="s">
        <v>2685</v>
      </c>
      <c r="D73" s="325" t="s">
        <v>7</v>
      </c>
      <c r="E73" s="343">
        <v>500</v>
      </c>
      <c r="F73" s="343"/>
      <c r="G73" s="343">
        <v>60</v>
      </c>
      <c r="H73" s="343">
        <v>30</v>
      </c>
      <c r="I73" s="343">
        <v>30</v>
      </c>
      <c r="J73" s="343"/>
      <c r="K73" s="198">
        <v>50</v>
      </c>
      <c r="L73" s="343">
        <v>4</v>
      </c>
      <c r="M73" s="78">
        <v>0</v>
      </c>
      <c r="N73" s="198">
        <v>2</v>
      </c>
      <c r="O73" s="343"/>
      <c r="P73" s="343">
        <v>2</v>
      </c>
      <c r="Q73" s="343"/>
      <c r="R73" s="343">
        <f t="shared" ref="R73:R116" si="2">E73+F73+G73+H73+I73+J73+K73+L73+M73+N73+O73+P73+Q73</f>
        <v>678</v>
      </c>
      <c r="S73" s="570">
        <v>2.13</v>
      </c>
      <c r="T73" s="570">
        <f t="shared" ref="T73:T116" si="3">R73*S73</f>
        <v>1444.1399999999999</v>
      </c>
    </row>
    <row r="74" spans="1:20" ht="15.75" customHeight="1" x14ac:dyDescent="0.25">
      <c r="A74" s="653">
        <v>67</v>
      </c>
      <c r="B74" s="657">
        <v>8001949</v>
      </c>
      <c r="C74" s="654" t="s">
        <v>2686</v>
      </c>
      <c r="D74" s="325" t="s">
        <v>7</v>
      </c>
      <c r="E74" s="343">
        <v>50</v>
      </c>
      <c r="F74" s="343"/>
      <c r="G74" s="343">
        <v>20</v>
      </c>
      <c r="H74" s="343">
        <v>20</v>
      </c>
      <c r="I74" s="343">
        <v>20</v>
      </c>
      <c r="J74" s="343"/>
      <c r="K74" s="198">
        <v>50</v>
      </c>
      <c r="L74" s="343">
        <v>20</v>
      </c>
      <c r="M74" s="78">
        <v>0</v>
      </c>
      <c r="N74" s="198">
        <v>15</v>
      </c>
      <c r="O74" s="198">
        <v>200</v>
      </c>
      <c r="P74" s="343">
        <v>10</v>
      </c>
      <c r="Q74" s="343"/>
      <c r="R74" s="343">
        <f t="shared" si="2"/>
        <v>405</v>
      </c>
      <c r="S74" s="570">
        <v>48.76</v>
      </c>
      <c r="T74" s="570">
        <f t="shared" si="3"/>
        <v>19747.8</v>
      </c>
    </row>
    <row r="75" spans="1:20" ht="36" x14ac:dyDescent="0.25">
      <c r="A75" s="653">
        <v>68</v>
      </c>
      <c r="B75" s="657">
        <v>380001004</v>
      </c>
      <c r="C75" s="654" t="s">
        <v>2687</v>
      </c>
      <c r="D75" s="325" t="s">
        <v>32</v>
      </c>
      <c r="E75" s="482"/>
      <c r="F75" s="482"/>
      <c r="G75" s="482">
        <v>10</v>
      </c>
      <c r="H75" s="482">
        <v>10</v>
      </c>
      <c r="I75" s="482">
        <v>10</v>
      </c>
      <c r="J75" s="482"/>
      <c r="K75" s="198">
        <v>20</v>
      </c>
      <c r="L75" s="482">
        <v>80</v>
      </c>
      <c r="M75" s="78">
        <v>0</v>
      </c>
      <c r="N75" s="198">
        <v>10</v>
      </c>
      <c r="O75" s="198">
        <v>50</v>
      </c>
      <c r="P75" s="482">
        <v>20</v>
      </c>
      <c r="Q75" s="482">
        <v>5</v>
      </c>
      <c r="R75" s="343">
        <f t="shared" si="2"/>
        <v>215</v>
      </c>
      <c r="S75" s="570">
        <v>8.0299999999999994</v>
      </c>
      <c r="T75" s="570">
        <f t="shared" si="3"/>
        <v>1726.4499999999998</v>
      </c>
    </row>
    <row r="76" spans="1:20" ht="48" x14ac:dyDescent="0.25">
      <c r="A76" s="653">
        <v>69</v>
      </c>
      <c r="B76" s="657">
        <v>8002380</v>
      </c>
      <c r="C76" s="654" t="s">
        <v>2688</v>
      </c>
      <c r="D76" s="325" t="s">
        <v>7</v>
      </c>
      <c r="E76" s="343">
        <v>10</v>
      </c>
      <c r="F76" s="343"/>
      <c r="G76" s="343">
        <v>10</v>
      </c>
      <c r="H76" s="343">
        <v>10</v>
      </c>
      <c r="I76" s="343">
        <v>10</v>
      </c>
      <c r="J76" s="343"/>
      <c r="K76" s="198">
        <v>20</v>
      </c>
      <c r="L76" s="343">
        <v>80</v>
      </c>
      <c r="M76" s="78">
        <v>0</v>
      </c>
      <c r="N76" s="198">
        <v>10</v>
      </c>
      <c r="O76" s="198">
        <v>50</v>
      </c>
      <c r="P76" s="343">
        <v>5</v>
      </c>
      <c r="Q76" s="343">
        <v>3</v>
      </c>
      <c r="R76" s="343">
        <f t="shared" si="2"/>
        <v>208</v>
      </c>
      <c r="S76" s="570">
        <v>26.14</v>
      </c>
      <c r="T76" s="570">
        <f t="shared" si="3"/>
        <v>5437.12</v>
      </c>
    </row>
    <row r="77" spans="1:20" ht="48" x14ac:dyDescent="0.25">
      <c r="A77" s="653">
        <v>70</v>
      </c>
      <c r="B77" s="657">
        <v>8003458</v>
      </c>
      <c r="C77" s="654" t="s">
        <v>2689</v>
      </c>
      <c r="D77" s="325" t="s">
        <v>7</v>
      </c>
      <c r="E77" s="343">
        <v>200</v>
      </c>
      <c r="F77" s="343"/>
      <c r="G77" s="343"/>
      <c r="H77" s="343"/>
      <c r="I77" s="343"/>
      <c r="J77" s="343"/>
      <c r="K77" s="343">
        <v>0</v>
      </c>
      <c r="L77" s="343">
        <v>1</v>
      </c>
      <c r="M77" s="78">
        <v>200</v>
      </c>
      <c r="N77" s="198">
        <v>10</v>
      </c>
      <c r="O77" s="198">
        <v>50</v>
      </c>
      <c r="P77" s="343"/>
      <c r="Q77" s="343">
        <v>2</v>
      </c>
      <c r="R77" s="343">
        <f t="shared" si="2"/>
        <v>463</v>
      </c>
      <c r="S77" s="570">
        <v>8.0399999999999991</v>
      </c>
      <c r="T77" s="570">
        <f t="shared" si="3"/>
        <v>3722.5199999999995</v>
      </c>
    </row>
    <row r="78" spans="1:20" ht="48" x14ac:dyDescent="0.25">
      <c r="A78" s="653">
        <v>71</v>
      </c>
      <c r="B78" s="657">
        <v>8003692</v>
      </c>
      <c r="C78" s="654" t="s">
        <v>2690</v>
      </c>
      <c r="D78" s="325" t="s">
        <v>7</v>
      </c>
      <c r="E78" s="343">
        <v>200</v>
      </c>
      <c r="F78" s="343"/>
      <c r="G78" s="343"/>
      <c r="H78" s="343"/>
      <c r="I78" s="343"/>
      <c r="J78" s="343">
        <v>50</v>
      </c>
      <c r="K78" s="343">
        <v>0</v>
      </c>
      <c r="L78" s="343">
        <v>1</v>
      </c>
      <c r="M78" s="78">
        <v>100</v>
      </c>
      <c r="N78" s="198">
        <v>10</v>
      </c>
      <c r="O78" s="198">
        <v>50</v>
      </c>
      <c r="P78" s="343"/>
      <c r="Q78" s="343">
        <v>2</v>
      </c>
      <c r="R78" s="343">
        <f t="shared" si="2"/>
        <v>413</v>
      </c>
      <c r="S78" s="570">
        <v>8.0399999999999991</v>
      </c>
      <c r="T78" s="570">
        <f t="shared" si="3"/>
        <v>3320.5199999999995</v>
      </c>
    </row>
    <row r="79" spans="1:20" ht="120" x14ac:dyDescent="0.25">
      <c r="A79" s="653">
        <v>72</v>
      </c>
      <c r="B79" s="657">
        <v>8001091</v>
      </c>
      <c r="C79" s="654" t="s">
        <v>2691</v>
      </c>
      <c r="D79" s="325" t="s">
        <v>7</v>
      </c>
      <c r="E79" s="343">
        <v>50</v>
      </c>
      <c r="F79" s="343"/>
      <c r="G79" s="343">
        <v>10</v>
      </c>
      <c r="H79" s="343">
        <v>5</v>
      </c>
      <c r="I79" s="343">
        <v>5</v>
      </c>
      <c r="J79" s="343">
        <v>2</v>
      </c>
      <c r="K79" s="343">
        <v>60</v>
      </c>
      <c r="L79" s="343">
        <v>2</v>
      </c>
      <c r="M79" s="78">
        <v>100</v>
      </c>
      <c r="N79" s="198">
        <v>10</v>
      </c>
      <c r="O79" s="343"/>
      <c r="P79" s="343"/>
      <c r="Q79" s="343"/>
      <c r="R79" s="343">
        <f t="shared" si="2"/>
        <v>244</v>
      </c>
      <c r="S79" s="570">
        <v>143.33000000000001</v>
      </c>
      <c r="T79" s="570">
        <f t="shared" si="3"/>
        <v>34972.520000000004</v>
      </c>
    </row>
    <row r="80" spans="1:20" ht="60" x14ac:dyDescent="0.25">
      <c r="A80" s="653">
        <v>73</v>
      </c>
      <c r="B80" s="657">
        <v>8001624</v>
      </c>
      <c r="C80" s="654" t="s">
        <v>2692</v>
      </c>
      <c r="D80" s="325" t="s">
        <v>7</v>
      </c>
      <c r="E80" s="482"/>
      <c r="F80" s="482"/>
      <c r="G80" s="482">
        <v>200</v>
      </c>
      <c r="H80" s="482">
        <v>100</v>
      </c>
      <c r="I80" s="482">
        <v>100</v>
      </c>
      <c r="J80" s="482">
        <v>10</v>
      </c>
      <c r="K80" s="482">
        <v>250</v>
      </c>
      <c r="L80" s="482">
        <v>10</v>
      </c>
      <c r="M80" s="78">
        <v>100</v>
      </c>
      <c r="N80" s="198">
        <v>30</v>
      </c>
      <c r="O80" s="198">
        <v>20</v>
      </c>
      <c r="P80" s="482">
        <v>5</v>
      </c>
      <c r="Q80" s="482"/>
      <c r="R80" s="343">
        <f t="shared" si="2"/>
        <v>825</v>
      </c>
      <c r="S80" s="570">
        <v>2.6</v>
      </c>
      <c r="T80" s="570">
        <f t="shared" si="3"/>
        <v>2145</v>
      </c>
    </row>
    <row r="81" spans="1:20" ht="24" x14ac:dyDescent="0.25">
      <c r="A81" s="653">
        <v>74</v>
      </c>
      <c r="B81" s="657">
        <v>8001717</v>
      </c>
      <c r="C81" s="654" t="s">
        <v>2693</v>
      </c>
      <c r="D81" s="325" t="s">
        <v>7</v>
      </c>
      <c r="E81" s="343"/>
      <c r="F81" s="343"/>
      <c r="G81" s="343">
        <v>10</v>
      </c>
      <c r="H81" s="343">
        <v>10</v>
      </c>
      <c r="I81" s="343">
        <v>10</v>
      </c>
      <c r="J81" s="343"/>
      <c r="K81" s="343">
        <v>80</v>
      </c>
      <c r="L81" s="343">
        <v>10</v>
      </c>
      <c r="M81" s="78">
        <v>200</v>
      </c>
      <c r="N81" s="198">
        <v>30</v>
      </c>
      <c r="O81" s="198">
        <v>200</v>
      </c>
      <c r="P81" s="343"/>
      <c r="Q81" s="343"/>
      <c r="R81" s="343">
        <f t="shared" si="2"/>
        <v>550</v>
      </c>
      <c r="S81" s="570">
        <v>40.15</v>
      </c>
      <c r="T81" s="570">
        <f t="shared" si="3"/>
        <v>22082.5</v>
      </c>
    </row>
    <row r="82" spans="1:20" ht="31.5" customHeight="1" x14ac:dyDescent="0.25">
      <c r="A82" s="653">
        <v>75</v>
      </c>
      <c r="B82" s="657">
        <v>8003265</v>
      </c>
      <c r="C82" s="654" t="s">
        <v>2694</v>
      </c>
      <c r="D82" s="325" t="s">
        <v>7</v>
      </c>
      <c r="E82" s="482">
        <v>500</v>
      </c>
      <c r="F82" s="482"/>
      <c r="G82" s="482"/>
      <c r="H82" s="482">
        <v>5</v>
      </c>
      <c r="I82" s="482">
        <v>5</v>
      </c>
      <c r="J82" s="482">
        <v>50</v>
      </c>
      <c r="K82" s="482">
        <v>250</v>
      </c>
      <c r="L82" s="482">
        <v>30</v>
      </c>
      <c r="M82" s="78">
        <v>200</v>
      </c>
      <c r="N82" s="198">
        <v>30</v>
      </c>
      <c r="O82" s="198">
        <v>50</v>
      </c>
      <c r="P82" s="482">
        <v>50</v>
      </c>
      <c r="Q82" s="482"/>
      <c r="R82" s="343">
        <f t="shared" si="2"/>
        <v>1170</v>
      </c>
      <c r="S82" s="570">
        <v>0.28999999999999998</v>
      </c>
      <c r="T82" s="570">
        <f t="shared" si="3"/>
        <v>339.29999999999995</v>
      </c>
    </row>
    <row r="83" spans="1:20" ht="24" x14ac:dyDescent="0.25">
      <c r="A83" s="653">
        <v>76</v>
      </c>
      <c r="B83" s="657">
        <v>8001283</v>
      </c>
      <c r="C83" s="654" t="s">
        <v>2695</v>
      </c>
      <c r="D83" s="325" t="s">
        <v>7</v>
      </c>
      <c r="E83" s="482">
        <v>300</v>
      </c>
      <c r="F83" s="482"/>
      <c r="G83" s="482">
        <v>500</v>
      </c>
      <c r="H83" s="482">
        <v>300</v>
      </c>
      <c r="I83" s="482">
        <v>300</v>
      </c>
      <c r="J83" s="482">
        <v>50</v>
      </c>
      <c r="K83" s="482">
        <v>1000</v>
      </c>
      <c r="L83" s="482">
        <v>30</v>
      </c>
      <c r="M83" s="78">
        <v>200</v>
      </c>
      <c r="N83" s="198">
        <v>10</v>
      </c>
      <c r="O83" s="198">
        <v>10</v>
      </c>
      <c r="P83" s="482">
        <v>50</v>
      </c>
      <c r="Q83" s="482"/>
      <c r="R83" s="343">
        <f t="shared" si="2"/>
        <v>2750</v>
      </c>
      <c r="S83" s="570">
        <v>0.48</v>
      </c>
      <c r="T83" s="570">
        <f t="shared" si="3"/>
        <v>1320</v>
      </c>
    </row>
    <row r="84" spans="1:20" ht="36" x14ac:dyDescent="0.25">
      <c r="A84" s="653">
        <v>77</v>
      </c>
      <c r="B84" s="657">
        <v>8002609</v>
      </c>
      <c r="C84" s="654" t="s">
        <v>2696</v>
      </c>
      <c r="D84" s="325" t="s">
        <v>7</v>
      </c>
      <c r="E84" s="482">
        <v>300</v>
      </c>
      <c r="F84" s="482"/>
      <c r="G84" s="482">
        <v>200</v>
      </c>
      <c r="H84" s="482">
        <v>200</v>
      </c>
      <c r="I84" s="482">
        <v>200</v>
      </c>
      <c r="J84" s="482">
        <v>50</v>
      </c>
      <c r="K84" s="482">
        <v>1500</v>
      </c>
      <c r="L84" s="482">
        <v>30</v>
      </c>
      <c r="M84" s="78">
        <v>200</v>
      </c>
      <c r="N84" s="198">
        <v>30</v>
      </c>
      <c r="O84" s="198">
        <v>50</v>
      </c>
      <c r="P84" s="482"/>
      <c r="Q84" s="482"/>
      <c r="R84" s="343">
        <f t="shared" si="2"/>
        <v>2760</v>
      </c>
      <c r="S84" s="570">
        <v>0.44</v>
      </c>
      <c r="T84" s="570">
        <f t="shared" si="3"/>
        <v>1214.4000000000001</v>
      </c>
    </row>
    <row r="85" spans="1:20" ht="36" x14ac:dyDescent="0.25">
      <c r="A85" s="653">
        <v>78</v>
      </c>
      <c r="B85" s="657">
        <v>380001025</v>
      </c>
      <c r="C85" s="654" t="s">
        <v>2697</v>
      </c>
      <c r="D85" s="325" t="s">
        <v>7</v>
      </c>
      <c r="E85" s="343">
        <v>1000</v>
      </c>
      <c r="F85" s="343"/>
      <c r="G85" s="343">
        <v>10</v>
      </c>
      <c r="H85" s="343">
        <v>10</v>
      </c>
      <c r="I85" s="343">
        <v>10</v>
      </c>
      <c r="J85" s="343">
        <v>10</v>
      </c>
      <c r="K85" s="343">
        <v>80</v>
      </c>
      <c r="L85" s="343">
        <v>20</v>
      </c>
      <c r="M85" s="78">
        <v>200</v>
      </c>
      <c r="N85" s="198">
        <v>30</v>
      </c>
      <c r="O85" s="343"/>
      <c r="P85" s="343"/>
      <c r="Q85" s="343"/>
      <c r="R85" s="343">
        <f t="shared" si="2"/>
        <v>1370</v>
      </c>
      <c r="S85" s="570">
        <v>0.99</v>
      </c>
      <c r="T85" s="570">
        <f t="shared" si="3"/>
        <v>1356.3</v>
      </c>
    </row>
    <row r="86" spans="1:20" ht="36" x14ac:dyDescent="0.25">
      <c r="A86" s="653">
        <v>79</v>
      </c>
      <c r="B86" s="657">
        <v>8001352</v>
      </c>
      <c r="C86" s="654" t="s">
        <v>2698</v>
      </c>
      <c r="D86" s="325" t="s">
        <v>7</v>
      </c>
      <c r="E86" s="343">
        <v>1000</v>
      </c>
      <c r="F86" s="343"/>
      <c r="G86" s="343">
        <v>50</v>
      </c>
      <c r="H86" s="343"/>
      <c r="I86" s="343"/>
      <c r="J86" s="343">
        <v>10</v>
      </c>
      <c r="K86" s="343">
        <v>80</v>
      </c>
      <c r="L86" s="343">
        <v>10</v>
      </c>
      <c r="M86" s="78">
        <v>200</v>
      </c>
      <c r="N86" s="198">
        <v>30</v>
      </c>
      <c r="O86" s="198">
        <v>10</v>
      </c>
      <c r="P86" s="343"/>
      <c r="Q86" s="343"/>
      <c r="R86" s="343">
        <f t="shared" si="2"/>
        <v>1390</v>
      </c>
      <c r="S86" s="570">
        <v>4.54</v>
      </c>
      <c r="T86" s="570">
        <f t="shared" si="3"/>
        <v>6310.6</v>
      </c>
    </row>
    <row r="87" spans="1:20" ht="31.5" customHeight="1" x14ac:dyDescent="0.25">
      <c r="A87" s="653">
        <v>80</v>
      </c>
      <c r="B87" s="657">
        <v>8002682</v>
      </c>
      <c r="C87" s="654" t="s">
        <v>2699</v>
      </c>
      <c r="D87" s="325" t="s">
        <v>32</v>
      </c>
      <c r="E87" s="343">
        <v>200</v>
      </c>
      <c r="F87" s="343"/>
      <c r="G87" s="343"/>
      <c r="H87" s="343"/>
      <c r="I87" s="343"/>
      <c r="J87" s="343">
        <v>20</v>
      </c>
      <c r="K87" s="343">
        <v>100</v>
      </c>
      <c r="L87" s="343">
        <v>20</v>
      </c>
      <c r="M87" s="78">
        <v>200</v>
      </c>
      <c r="N87" s="198">
        <v>15</v>
      </c>
      <c r="O87" s="198">
        <v>20</v>
      </c>
      <c r="P87" s="343"/>
      <c r="Q87" s="343"/>
      <c r="R87" s="343">
        <f t="shared" si="2"/>
        <v>575</v>
      </c>
      <c r="S87" s="570">
        <v>35.29</v>
      </c>
      <c r="T87" s="570">
        <f t="shared" si="3"/>
        <v>20291.75</v>
      </c>
    </row>
    <row r="88" spans="1:20" ht="24.75" customHeight="1" x14ac:dyDescent="0.25">
      <c r="A88" s="653">
        <v>81</v>
      </c>
      <c r="B88" s="657">
        <v>8003451</v>
      </c>
      <c r="C88" s="654" t="s">
        <v>2700</v>
      </c>
      <c r="D88" s="325" t="s">
        <v>90</v>
      </c>
      <c r="E88" s="343">
        <v>100</v>
      </c>
      <c r="F88" s="343"/>
      <c r="G88" s="343"/>
      <c r="H88" s="343"/>
      <c r="I88" s="343"/>
      <c r="J88" s="343">
        <v>10</v>
      </c>
      <c r="K88" s="343">
        <v>100</v>
      </c>
      <c r="L88" s="343">
        <v>20</v>
      </c>
      <c r="M88" s="78">
        <v>200</v>
      </c>
      <c r="N88" s="198">
        <v>15</v>
      </c>
      <c r="O88" s="198">
        <v>10</v>
      </c>
      <c r="P88" s="343">
        <v>5</v>
      </c>
      <c r="Q88" s="343"/>
      <c r="R88" s="343">
        <f t="shared" si="2"/>
        <v>460</v>
      </c>
      <c r="S88" s="570">
        <v>41.65</v>
      </c>
      <c r="T88" s="570">
        <f t="shared" si="3"/>
        <v>19159</v>
      </c>
    </row>
    <row r="89" spans="1:20" ht="24" x14ac:dyDescent="0.25">
      <c r="A89" s="653">
        <v>82</v>
      </c>
      <c r="B89" s="657">
        <v>8003450</v>
      </c>
      <c r="C89" s="654" t="s">
        <v>2701</v>
      </c>
      <c r="D89" s="325" t="s">
        <v>90</v>
      </c>
      <c r="E89" s="343">
        <v>100</v>
      </c>
      <c r="F89" s="343"/>
      <c r="G89" s="343"/>
      <c r="H89" s="343"/>
      <c r="I89" s="343"/>
      <c r="J89" s="343">
        <v>20</v>
      </c>
      <c r="K89" s="343">
        <v>100</v>
      </c>
      <c r="L89" s="343">
        <v>20</v>
      </c>
      <c r="M89" s="78">
        <v>200</v>
      </c>
      <c r="N89" s="198">
        <v>5</v>
      </c>
      <c r="O89" s="198">
        <v>5</v>
      </c>
      <c r="P89" s="343"/>
      <c r="Q89" s="343"/>
      <c r="R89" s="343">
        <f t="shared" si="2"/>
        <v>450</v>
      </c>
      <c r="S89" s="570">
        <v>42.01</v>
      </c>
      <c r="T89" s="570">
        <f t="shared" si="3"/>
        <v>18904.5</v>
      </c>
    </row>
    <row r="90" spans="1:20" ht="25.5" customHeight="1" x14ac:dyDescent="0.25">
      <c r="A90" s="653">
        <v>83</v>
      </c>
      <c r="B90" s="657">
        <v>8001506</v>
      </c>
      <c r="C90" s="654" t="s">
        <v>2702</v>
      </c>
      <c r="D90" s="325" t="s">
        <v>7</v>
      </c>
      <c r="E90" s="343">
        <v>100</v>
      </c>
      <c r="F90" s="343"/>
      <c r="G90" s="343">
        <v>20</v>
      </c>
      <c r="H90" s="343">
        <v>80</v>
      </c>
      <c r="I90" s="343">
        <v>80</v>
      </c>
      <c r="J90" s="343">
        <v>20</v>
      </c>
      <c r="K90" s="343">
        <v>80</v>
      </c>
      <c r="L90" s="343">
        <v>20</v>
      </c>
      <c r="M90" s="78">
        <v>90</v>
      </c>
      <c r="N90" s="198">
        <v>2</v>
      </c>
      <c r="O90" s="343"/>
      <c r="P90" s="343"/>
      <c r="Q90" s="343">
        <v>1</v>
      </c>
      <c r="R90" s="343">
        <f t="shared" si="2"/>
        <v>493</v>
      </c>
      <c r="S90" s="570">
        <v>8.8000000000000007</v>
      </c>
      <c r="T90" s="570">
        <f t="shared" si="3"/>
        <v>4338.4000000000005</v>
      </c>
    </row>
    <row r="91" spans="1:20" ht="15.75" customHeight="1" x14ac:dyDescent="0.25">
      <c r="A91" s="653">
        <v>84</v>
      </c>
      <c r="B91" s="657">
        <v>8003633</v>
      </c>
      <c r="C91" s="654" t="s">
        <v>1947</v>
      </c>
      <c r="D91" s="325" t="s">
        <v>7</v>
      </c>
      <c r="E91" s="343">
        <v>500</v>
      </c>
      <c r="F91" s="343"/>
      <c r="G91" s="343"/>
      <c r="H91" s="343"/>
      <c r="I91" s="343"/>
      <c r="J91" s="343"/>
      <c r="K91" s="343">
        <v>80</v>
      </c>
      <c r="L91" s="343">
        <v>20</v>
      </c>
      <c r="M91" s="78">
        <v>90</v>
      </c>
      <c r="N91" s="198">
        <v>3</v>
      </c>
      <c r="O91" s="198">
        <v>3</v>
      </c>
      <c r="P91" s="343"/>
      <c r="Q91" s="343"/>
      <c r="R91" s="343">
        <f t="shared" si="2"/>
        <v>696</v>
      </c>
      <c r="S91" s="570">
        <v>4.3</v>
      </c>
      <c r="T91" s="570">
        <f t="shared" si="3"/>
        <v>2992.7999999999997</v>
      </c>
    </row>
    <row r="92" spans="1:20" x14ac:dyDescent="0.25">
      <c r="A92" s="653">
        <v>85</v>
      </c>
      <c r="B92" s="657">
        <v>8001155</v>
      </c>
      <c r="C92" s="654" t="s">
        <v>1936</v>
      </c>
      <c r="D92" s="325" t="s">
        <v>7</v>
      </c>
      <c r="E92" s="343">
        <v>100</v>
      </c>
      <c r="F92" s="343"/>
      <c r="G92" s="343"/>
      <c r="H92" s="343"/>
      <c r="I92" s="343"/>
      <c r="J92" s="343"/>
      <c r="K92" s="343">
        <v>80</v>
      </c>
      <c r="L92" s="343">
        <v>20</v>
      </c>
      <c r="M92" s="78">
        <v>70</v>
      </c>
      <c r="N92" s="198">
        <v>3</v>
      </c>
      <c r="O92" s="343"/>
      <c r="P92" s="343">
        <v>2</v>
      </c>
      <c r="Q92" s="343"/>
      <c r="R92" s="343">
        <f t="shared" si="2"/>
        <v>275</v>
      </c>
      <c r="S92" s="570">
        <v>6.79</v>
      </c>
      <c r="T92" s="570">
        <f t="shared" si="3"/>
        <v>1867.25</v>
      </c>
    </row>
    <row r="93" spans="1:20" ht="60" x14ac:dyDescent="0.25">
      <c r="A93" s="653">
        <v>86</v>
      </c>
      <c r="B93" s="657">
        <v>8001666</v>
      </c>
      <c r="C93" s="654" t="s">
        <v>2703</v>
      </c>
      <c r="D93" s="325" t="s">
        <v>7</v>
      </c>
      <c r="E93" s="343">
        <v>300</v>
      </c>
      <c r="F93" s="343"/>
      <c r="G93" s="343">
        <v>20</v>
      </c>
      <c r="H93" s="343">
        <v>30</v>
      </c>
      <c r="I93" s="343">
        <v>30</v>
      </c>
      <c r="J93" s="343">
        <v>10</v>
      </c>
      <c r="K93" s="343">
        <v>250</v>
      </c>
      <c r="L93" s="343">
        <v>4</v>
      </c>
      <c r="M93" s="78">
        <v>70</v>
      </c>
      <c r="N93" s="198">
        <v>10</v>
      </c>
      <c r="O93" s="198">
        <v>10</v>
      </c>
      <c r="P93" s="343">
        <v>2</v>
      </c>
      <c r="Q93" s="343">
        <v>3</v>
      </c>
      <c r="R93" s="343">
        <f t="shared" si="2"/>
        <v>739</v>
      </c>
      <c r="S93" s="570">
        <v>24</v>
      </c>
      <c r="T93" s="570">
        <f t="shared" si="3"/>
        <v>17736</v>
      </c>
    </row>
    <row r="94" spans="1:20" x14ac:dyDescent="0.25">
      <c r="A94" s="653">
        <v>87</v>
      </c>
      <c r="B94" s="657">
        <v>8003589</v>
      </c>
      <c r="C94" s="654" t="s">
        <v>1937</v>
      </c>
      <c r="D94" s="325" t="s">
        <v>2704</v>
      </c>
      <c r="E94" s="343">
        <v>50</v>
      </c>
      <c r="F94" s="343"/>
      <c r="G94" s="343">
        <v>10</v>
      </c>
      <c r="H94" s="343">
        <v>10</v>
      </c>
      <c r="I94" s="343">
        <v>10</v>
      </c>
      <c r="J94" s="343">
        <v>10</v>
      </c>
      <c r="K94" s="343">
        <v>50</v>
      </c>
      <c r="L94" s="343">
        <v>5</v>
      </c>
      <c r="M94" s="78">
        <v>50</v>
      </c>
      <c r="N94" s="198">
        <v>10</v>
      </c>
      <c r="O94" s="198">
        <v>10</v>
      </c>
      <c r="P94" s="343"/>
      <c r="Q94" s="343"/>
      <c r="R94" s="343">
        <f t="shared" si="2"/>
        <v>215</v>
      </c>
      <c r="S94" s="570">
        <v>22.9</v>
      </c>
      <c r="T94" s="570">
        <f t="shared" si="3"/>
        <v>4923.5</v>
      </c>
    </row>
    <row r="95" spans="1:20" x14ac:dyDescent="0.25">
      <c r="A95" s="653">
        <v>88</v>
      </c>
      <c r="B95" s="657">
        <v>8003587</v>
      </c>
      <c r="C95" s="654" t="s">
        <v>2705</v>
      </c>
      <c r="D95" s="325" t="s">
        <v>2704</v>
      </c>
      <c r="E95" s="343">
        <v>50</v>
      </c>
      <c r="F95" s="343"/>
      <c r="G95" s="343">
        <v>10</v>
      </c>
      <c r="H95" s="343">
        <v>10</v>
      </c>
      <c r="I95" s="343">
        <v>10</v>
      </c>
      <c r="J95" s="343">
        <v>10</v>
      </c>
      <c r="K95" s="343">
        <v>50</v>
      </c>
      <c r="L95" s="343">
        <v>5</v>
      </c>
      <c r="M95" s="78">
        <v>30</v>
      </c>
      <c r="N95" s="198">
        <v>10</v>
      </c>
      <c r="O95" s="198">
        <v>10</v>
      </c>
      <c r="P95" s="343"/>
      <c r="Q95" s="343"/>
      <c r="R95" s="343">
        <f t="shared" si="2"/>
        <v>195</v>
      </c>
      <c r="S95" s="570">
        <v>25.65</v>
      </c>
      <c r="T95" s="570">
        <f t="shared" si="3"/>
        <v>5001.75</v>
      </c>
    </row>
    <row r="96" spans="1:20" x14ac:dyDescent="0.25">
      <c r="A96" s="653">
        <v>89</v>
      </c>
      <c r="B96" s="657">
        <v>8003590</v>
      </c>
      <c r="C96" s="654" t="s">
        <v>1938</v>
      </c>
      <c r="D96" s="325" t="s">
        <v>2704</v>
      </c>
      <c r="E96" s="343">
        <v>50</v>
      </c>
      <c r="F96" s="343"/>
      <c r="G96" s="343">
        <v>10</v>
      </c>
      <c r="H96" s="343">
        <v>10</v>
      </c>
      <c r="I96" s="343">
        <v>10</v>
      </c>
      <c r="J96" s="343">
        <v>10</v>
      </c>
      <c r="K96" s="343">
        <v>50</v>
      </c>
      <c r="L96" s="343">
        <v>5</v>
      </c>
      <c r="M96" s="78">
        <v>60</v>
      </c>
      <c r="N96" s="198">
        <v>10</v>
      </c>
      <c r="O96" s="198">
        <v>10</v>
      </c>
      <c r="P96" s="343"/>
      <c r="Q96" s="343"/>
      <c r="R96" s="343">
        <f t="shared" si="2"/>
        <v>225</v>
      </c>
      <c r="S96" s="570">
        <v>19.88</v>
      </c>
      <c r="T96" s="570">
        <f t="shared" si="3"/>
        <v>4473</v>
      </c>
    </row>
    <row r="97" spans="1:20" x14ac:dyDescent="0.25">
      <c r="A97" s="653">
        <v>90</v>
      </c>
      <c r="B97" s="657">
        <v>8003588</v>
      </c>
      <c r="C97" s="654" t="s">
        <v>2706</v>
      </c>
      <c r="D97" s="325" t="s">
        <v>1931</v>
      </c>
      <c r="E97" s="343">
        <v>50</v>
      </c>
      <c r="F97" s="343"/>
      <c r="G97" s="343"/>
      <c r="H97" s="343">
        <v>10</v>
      </c>
      <c r="I97" s="343">
        <v>10</v>
      </c>
      <c r="J97" s="343">
        <v>10</v>
      </c>
      <c r="K97" s="343">
        <v>50</v>
      </c>
      <c r="L97" s="343">
        <v>5</v>
      </c>
      <c r="M97" s="78">
        <v>30</v>
      </c>
      <c r="N97" s="198">
        <v>10</v>
      </c>
      <c r="O97" s="198">
        <v>10</v>
      </c>
      <c r="P97" s="343"/>
      <c r="Q97" s="343"/>
      <c r="R97" s="343">
        <f t="shared" si="2"/>
        <v>185</v>
      </c>
      <c r="S97" s="570">
        <v>25.65</v>
      </c>
      <c r="T97" s="570">
        <f t="shared" si="3"/>
        <v>4745.25</v>
      </c>
    </row>
    <row r="98" spans="1:20" x14ac:dyDescent="0.25">
      <c r="A98" s="653">
        <v>91</v>
      </c>
      <c r="B98" s="657">
        <v>8003126</v>
      </c>
      <c r="C98" s="654" t="s">
        <v>2707</v>
      </c>
      <c r="D98" s="325" t="s">
        <v>32</v>
      </c>
      <c r="E98" s="482">
        <v>50</v>
      </c>
      <c r="F98" s="482"/>
      <c r="G98" s="482">
        <v>2</v>
      </c>
      <c r="H98" s="482">
        <v>100</v>
      </c>
      <c r="I98" s="482">
        <v>100</v>
      </c>
      <c r="J98" s="482">
        <v>100</v>
      </c>
      <c r="K98" s="482">
        <v>80</v>
      </c>
      <c r="L98" s="482">
        <v>5</v>
      </c>
      <c r="M98" s="78">
        <v>50</v>
      </c>
      <c r="N98" s="198">
        <v>30</v>
      </c>
      <c r="O98" s="198">
        <v>10</v>
      </c>
      <c r="P98" s="482"/>
      <c r="Q98" s="482"/>
      <c r="R98" s="343">
        <f t="shared" si="2"/>
        <v>527</v>
      </c>
      <c r="S98" s="570">
        <v>13.54</v>
      </c>
      <c r="T98" s="570">
        <f t="shared" si="3"/>
        <v>7135.58</v>
      </c>
    </row>
    <row r="99" spans="1:20" ht="48" x14ac:dyDescent="0.25">
      <c r="A99" s="653">
        <v>92</v>
      </c>
      <c r="B99" s="657">
        <v>8001421</v>
      </c>
      <c r="C99" s="654" t="s">
        <v>2708</v>
      </c>
      <c r="D99" s="325" t="s">
        <v>6</v>
      </c>
      <c r="E99" s="482">
        <v>100</v>
      </c>
      <c r="F99" s="482"/>
      <c r="G99" s="482">
        <v>30</v>
      </c>
      <c r="H99" s="482">
        <v>300</v>
      </c>
      <c r="I99" s="482">
        <v>300</v>
      </c>
      <c r="J99" s="482">
        <v>50</v>
      </c>
      <c r="K99" s="482">
        <v>300</v>
      </c>
      <c r="L99" s="482">
        <v>40</v>
      </c>
      <c r="M99" s="78">
        <v>50</v>
      </c>
      <c r="N99" s="198">
        <v>15</v>
      </c>
      <c r="O99" s="343"/>
      <c r="P99" s="482"/>
      <c r="Q99" s="482"/>
      <c r="R99" s="343">
        <f t="shared" si="2"/>
        <v>1185</v>
      </c>
      <c r="S99" s="570">
        <v>1.87</v>
      </c>
      <c r="T99" s="570">
        <f t="shared" si="3"/>
        <v>2215.9500000000003</v>
      </c>
    </row>
    <row r="100" spans="1:20" ht="48" x14ac:dyDescent="0.25">
      <c r="A100" s="653">
        <v>93</v>
      </c>
      <c r="B100" s="657">
        <v>8003636</v>
      </c>
      <c r="C100" s="654" t="s">
        <v>2709</v>
      </c>
      <c r="D100" s="325" t="s">
        <v>6</v>
      </c>
      <c r="E100" s="482">
        <v>100</v>
      </c>
      <c r="F100" s="482"/>
      <c r="G100" s="482">
        <v>50</v>
      </c>
      <c r="H100" s="482">
        <v>50</v>
      </c>
      <c r="I100" s="482">
        <v>50</v>
      </c>
      <c r="J100" s="482">
        <v>50</v>
      </c>
      <c r="K100" s="482">
        <v>300</v>
      </c>
      <c r="L100" s="482">
        <v>30</v>
      </c>
      <c r="M100" s="78">
        <v>0</v>
      </c>
      <c r="N100" s="198">
        <v>10</v>
      </c>
      <c r="O100" s="198">
        <v>50</v>
      </c>
      <c r="P100" s="482"/>
      <c r="Q100" s="482"/>
      <c r="R100" s="343">
        <f t="shared" si="2"/>
        <v>690</v>
      </c>
      <c r="S100" s="570">
        <v>28.96</v>
      </c>
      <c r="T100" s="570">
        <f t="shared" si="3"/>
        <v>19982.400000000001</v>
      </c>
    </row>
    <row r="101" spans="1:20" ht="36" x14ac:dyDescent="0.25">
      <c r="A101" s="653">
        <v>94</v>
      </c>
      <c r="B101" s="657">
        <v>8001109</v>
      </c>
      <c r="C101" s="654" t="s">
        <v>2710</v>
      </c>
      <c r="D101" s="325" t="s">
        <v>6</v>
      </c>
      <c r="E101" s="482">
        <v>100</v>
      </c>
      <c r="F101" s="482"/>
      <c r="G101" s="482">
        <v>100</v>
      </c>
      <c r="H101" s="482">
        <v>100</v>
      </c>
      <c r="I101" s="482">
        <v>100</v>
      </c>
      <c r="J101" s="482">
        <v>50</v>
      </c>
      <c r="K101" s="482">
        <v>500</v>
      </c>
      <c r="L101" s="482">
        <v>10</v>
      </c>
      <c r="M101" s="78">
        <v>100</v>
      </c>
      <c r="N101" s="198">
        <v>10</v>
      </c>
      <c r="O101" s="198">
        <v>50</v>
      </c>
      <c r="P101" s="482"/>
      <c r="Q101" s="482">
        <v>10</v>
      </c>
      <c r="R101" s="343">
        <f t="shared" si="2"/>
        <v>1130</v>
      </c>
      <c r="S101" s="570">
        <v>0.68</v>
      </c>
      <c r="T101" s="570">
        <f t="shared" si="3"/>
        <v>768.40000000000009</v>
      </c>
    </row>
    <row r="102" spans="1:20" ht="36" x14ac:dyDescent="0.25">
      <c r="A102" s="653">
        <v>95</v>
      </c>
      <c r="B102" s="657">
        <v>8001100</v>
      </c>
      <c r="C102" s="654" t="s">
        <v>1948</v>
      </c>
      <c r="D102" s="325" t="s">
        <v>90</v>
      </c>
      <c r="E102" s="482">
        <v>50</v>
      </c>
      <c r="F102" s="482"/>
      <c r="G102" s="482"/>
      <c r="H102" s="482"/>
      <c r="I102" s="482"/>
      <c r="J102" s="482">
        <v>20</v>
      </c>
      <c r="K102" s="482">
        <v>60</v>
      </c>
      <c r="L102" s="482">
        <v>10</v>
      </c>
      <c r="M102" s="78">
        <v>100</v>
      </c>
      <c r="N102" s="198">
        <v>10</v>
      </c>
      <c r="O102" s="198">
        <v>50</v>
      </c>
      <c r="P102" s="482"/>
      <c r="Q102" s="482"/>
      <c r="R102" s="343">
        <f t="shared" si="2"/>
        <v>300</v>
      </c>
      <c r="S102" s="570">
        <v>1.883</v>
      </c>
      <c r="T102" s="570">
        <f t="shared" si="3"/>
        <v>564.9</v>
      </c>
    </row>
    <row r="103" spans="1:20" ht="12" customHeight="1" x14ac:dyDescent="0.25">
      <c r="A103" s="653">
        <v>96</v>
      </c>
      <c r="B103" s="657">
        <v>8001432</v>
      </c>
      <c r="C103" s="654" t="s">
        <v>2711</v>
      </c>
      <c r="D103" s="325" t="s">
        <v>6</v>
      </c>
      <c r="E103" s="343">
        <v>50</v>
      </c>
      <c r="F103" s="343"/>
      <c r="G103" s="343"/>
      <c r="H103" s="343"/>
      <c r="I103" s="343"/>
      <c r="J103" s="343">
        <v>20</v>
      </c>
      <c r="K103" s="343">
        <v>100</v>
      </c>
      <c r="L103" s="343">
        <v>10</v>
      </c>
      <c r="M103" s="78">
        <v>100</v>
      </c>
      <c r="N103" s="198">
        <v>5</v>
      </c>
      <c r="O103" s="198">
        <v>3</v>
      </c>
      <c r="P103" s="343"/>
      <c r="Q103" s="343"/>
      <c r="R103" s="343">
        <f t="shared" si="2"/>
        <v>288</v>
      </c>
      <c r="S103" s="570">
        <v>20</v>
      </c>
      <c r="T103" s="570">
        <f t="shared" si="3"/>
        <v>5760</v>
      </c>
    </row>
    <row r="104" spans="1:20" ht="60" x14ac:dyDescent="0.25">
      <c r="A104" s="653">
        <v>97</v>
      </c>
      <c r="B104" s="657">
        <v>8002425</v>
      </c>
      <c r="C104" s="654" t="s">
        <v>2712</v>
      </c>
      <c r="D104" s="325" t="s">
        <v>6</v>
      </c>
      <c r="E104" s="343">
        <v>100</v>
      </c>
      <c r="F104" s="343"/>
      <c r="G104" s="343">
        <v>12</v>
      </c>
      <c r="H104" s="343">
        <v>12</v>
      </c>
      <c r="I104" s="343">
        <v>12</v>
      </c>
      <c r="J104" s="343">
        <v>50</v>
      </c>
      <c r="K104" s="343">
        <v>100</v>
      </c>
      <c r="L104" s="343">
        <v>10</v>
      </c>
      <c r="M104" s="78">
        <v>100</v>
      </c>
      <c r="N104" s="198">
        <v>5</v>
      </c>
      <c r="O104" s="198">
        <v>3</v>
      </c>
      <c r="P104" s="343"/>
      <c r="Q104" s="343"/>
      <c r="R104" s="343">
        <f t="shared" si="2"/>
        <v>404</v>
      </c>
      <c r="S104" s="570">
        <v>15.03</v>
      </c>
      <c r="T104" s="570">
        <f t="shared" si="3"/>
        <v>6072.12</v>
      </c>
    </row>
    <row r="105" spans="1:20" ht="71.25" customHeight="1" x14ac:dyDescent="0.25">
      <c r="A105" s="653">
        <v>98</v>
      </c>
      <c r="B105" s="657">
        <v>8001435</v>
      </c>
      <c r="C105" s="654" t="s">
        <v>1949</v>
      </c>
      <c r="D105" s="325" t="s">
        <v>6</v>
      </c>
      <c r="E105" s="343">
        <v>100</v>
      </c>
      <c r="F105" s="343"/>
      <c r="G105" s="343">
        <v>300</v>
      </c>
      <c r="H105" s="343">
        <v>300</v>
      </c>
      <c r="I105" s="343">
        <v>200</v>
      </c>
      <c r="J105" s="343">
        <v>50</v>
      </c>
      <c r="K105" s="343">
        <v>50</v>
      </c>
      <c r="L105" s="343">
        <v>30</v>
      </c>
      <c r="M105" s="78">
        <v>200</v>
      </c>
      <c r="N105" s="198">
        <v>2</v>
      </c>
      <c r="O105" s="198">
        <v>3</v>
      </c>
      <c r="P105" s="343"/>
      <c r="Q105" s="343"/>
      <c r="R105" s="343">
        <f t="shared" si="2"/>
        <v>1235</v>
      </c>
      <c r="S105" s="570">
        <v>8.1</v>
      </c>
      <c r="T105" s="570">
        <f t="shared" si="3"/>
        <v>10003.5</v>
      </c>
    </row>
    <row r="106" spans="1:20" ht="34.5" customHeight="1" x14ac:dyDescent="0.25">
      <c r="A106" s="653">
        <v>99</v>
      </c>
      <c r="B106" s="657">
        <v>8001119</v>
      </c>
      <c r="C106" s="654" t="s">
        <v>2713</v>
      </c>
      <c r="D106" s="325" t="s">
        <v>6</v>
      </c>
      <c r="E106" s="343">
        <v>50</v>
      </c>
      <c r="F106" s="343"/>
      <c r="G106" s="343">
        <v>30</v>
      </c>
      <c r="H106" s="343">
        <v>30</v>
      </c>
      <c r="I106" s="343">
        <v>30</v>
      </c>
      <c r="J106" s="343">
        <v>20</v>
      </c>
      <c r="K106" s="343">
        <v>500</v>
      </c>
      <c r="L106" s="343">
        <v>4</v>
      </c>
      <c r="M106" s="78">
        <v>50</v>
      </c>
      <c r="N106" s="198">
        <v>10</v>
      </c>
      <c r="O106" s="343"/>
      <c r="P106" s="343"/>
      <c r="Q106" s="343"/>
      <c r="R106" s="343">
        <f t="shared" si="2"/>
        <v>724</v>
      </c>
      <c r="S106" s="570">
        <v>2.23</v>
      </c>
      <c r="T106" s="570">
        <f t="shared" si="3"/>
        <v>1614.52</v>
      </c>
    </row>
    <row r="107" spans="1:20" ht="15.75" customHeight="1" x14ac:dyDescent="0.25">
      <c r="A107" s="653">
        <v>100</v>
      </c>
      <c r="B107" s="657">
        <v>8003132</v>
      </c>
      <c r="C107" s="654" t="s">
        <v>2714</v>
      </c>
      <c r="D107" s="325" t="s">
        <v>6</v>
      </c>
      <c r="E107" s="343">
        <v>100</v>
      </c>
      <c r="F107" s="343"/>
      <c r="G107" s="343"/>
      <c r="H107" s="343"/>
      <c r="I107" s="343"/>
      <c r="J107" s="343">
        <v>10</v>
      </c>
      <c r="K107" s="343">
        <v>3</v>
      </c>
      <c r="L107" s="343">
        <v>20</v>
      </c>
      <c r="M107" s="343"/>
      <c r="N107" s="198">
        <v>10</v>
      </c>
      <c r="O107" s="198">
        <v>10</v>
      </c>
      <c r="P107" s="343"/>
      <c r="Q107" s="343"/>
      <c r="R107" s="343">
        <f t="shared" si="2"/>
        <v>153</v>
      </c>
      <c r="S107" s="570">
        <v>200</v>
      </c>
      <c r="T107" s="570">
        <f t="shared" si="3"/>
        <v>30600</v>
      </c>
    </row>
    <row r="108" spans="1:20" ht="15.75" customHeight="1" x14ac:dyDescent="0.25">
      <c r="A108" s="653">
        <v>101</v>
      </c>
      <c r="B108" s="657">
        <v>8001348</v>
      </c>
      <c r="C108" s="654" t="s">
        <v>2715</v>
      </c>
      <c r="D108" s="325" t="s">
        <v>6</v>
      </c>
      <c r="E108" s="482">
        <v>100</v>
      </c>
      <c r="F108" s="482"/>
      <c r="G108" s="482"/>
      <c r="H108" s="482">
        <v>200</v>
      </c>
      <c r="I108" s="482">
        <v>100</v>
      </c>
      <c r="J108" s="482">
        <v>20</v>
      </c>
      <c r="K108" s="482">
        <v>250</v>
      </c>
      <c r="L108" s="482">
        <v>20</v>
      </c>
      <c r="M108" s="343"/>
      <c r="N108" s="198">
        <v>20</v>
      </c>
      <c r="O108" s="343"/>
      <c r="P108" s="482"/>
      <c r="Q108" s="482"/>
      <c r="R108" s="343">
        <f t="shared" si="2"/>
        <v>710</v>
      </c>
      <c r="S108" s="570">
        <v>9</v>
      </c>
      <c r="T108" s="570">
        <f t="shared" si="3"/>
        <v>6390</v>
      </c>
    </row>
    <row r="109" spans="1:20" ht="15.75" customHeight="1" x14ac:dyDescent="0.25">
      <c r="A109" s="653">
        <v>102</v>
      </c>
      <c r="B109" s="657">
        <v>8002814</v>
      </c>
      <c r="C109" s="654" t="s">
        <v>1939</v>
      </c>
      <c r="D109" s="325" t="s">
        <v>6</v>
      </c>
      <c r="E109" s="482"/>
      <c r="F109" s="482"/>
      <c r="G109" s="482"/>
      <c r="H109" s="482"/>
      <c r="I109" s="482"/>
      <c r="J109" s="482">
        <v>10</v>
      </c>
      <c r="K109" s="482">
        <v>300</v>
      </c>
      <c r="L109" s="482">
        <v>10</v>
      </c>
      <c r="M109" s="343"/>
      <c r="N109" s="198">
        <v>10</v>
      </c>
      <c r="O109" s="343"/>
      <c r="P109" s="482"/>
      <c r="Q109" s="482"/>
      <c r="R109" s="343">
        <f t="shared" si="2"/>
        <v>330</v>
      </c>
      <c r="S109" s="570">
        <v>2.62</v>
      </c>
      <c r="T109" s="570">
        <f t="shared" si="3"/>
        <v>864.6</v>
      </c>
    </row>
    <row r="110" spans="1:20" ht="23.25" customHeight="1" x14ac:dyDescent="0.25">
      <c r="A110" s="653">
        <v>103</v>
      </c>
      <c r="B110" s="657">
        <v>8002282</v>
      </c>
      <c r="C110" s="654" t="s">
        <v>1940</v>
      </c>
      <c r="D110" s="325" t="s">
        <v>6</v>
      </c>
      <c r="E110" s="343"/>
      <c r="F110" s="343"/>
      <c r="G110" s="343"/>
      <c r="H110" s="343"/>
      <c r="I110" s="343"/>
      <c r="J110" s="343"/>
      <c r="K110" s="343">
        <v>90</v>
      </c>
      <c r="L110" s="343">
        <v>2</v>
      </c>
      <c r="M110" s="343"/>
      <c r="N110" s="198">
        <v>10</v>
      </c>
      <c r="O110" s="198">
        <v>10</v>
      </c>
      <c r="P110" s="343">
        <v>2</v>
      </c>
      <c r="Q110" s="343"/>
      <c r="R110" s="343">
        <f t="shared" si="2"/>
        <v>114</v>
      </c>
      <c r="S110" s="570">
        <v>50</v>
      </c>
      <c r="T110" s="570">
        <f t="shared" si="3"/>
        <v>5700</v>
      </c>
    </row>
    <row r="111" spans="1:20" ht="36" x14ac:dyDescent="0.25">
      <c r="A111" s="653">
        <v>104</v>
      </c>
      <c r="B111" s="657">
        <v>8003396</v>
      </c>
      <c r="C111" s="654" t="s">
        <v>2716</v>
      </c>
      <c r="D111" s="325" t="s">
        <v>90</v>
      </c>
      <c r="E111" s="343"/>
      <c r="F111" s="343"/>
      <c r="G111" s="343"/>
      <c r="H111" s="343"/>
      <c r="I111" s="343"/>
      <c r="J111" s="343"/>
      <c r="K111" s="343">
        <v>600</v>
      </c>
      <c r="L111" s="343">
        <v>20</v>
      </c>
      <c r="M111" s="343"/>
      <c r="N111" s="198">
        <v>15</v>
      </c>
      <c r="O111" s="343"/>
      <c r="P111" s="343"/>
      <c r="Q111" s="343"/>
      <c r="R111" s="343">
        <f t="shared" si="2"/>
        <v>635</v>
      </c>
      <c r="S111" s="570">
        <v>38</v>
      </c>
      <c r="T111" s="570">
        <f t="shared" si="3"/>
        <v>24130</v>
      </c>
    </row>
    <row r="112" spans="1:20" ht="24" x14ac:dyDescent="0.25">
      <c r="A112" s="653">
        <v>105</v>
      </c>
      <c r="B112" s="657">
        <v>8002282</v>
      </c>
      <c r="C112" s="654" t="s">
        <v>2717</v>
      </c>
      <c r="D112" s="325" t="s">
        <v>6</v>
      </c>
      <c r="E112" s="343"/>
      <c r="F112" s="343"/>
      <c r="G112" s="343"/>
      <c r="H112" s="343"/>
      <c r="I112" s="343"/>
      <c r="J112" s="343"/>
      <c r="K112" s="343">
        <v>100</v>
      </c>
      <c r="L112" s="343">
        <v>20</v>
      </c>
      <c r="M112" s="343"/>
      <c r="N112" s="343">
        <v>10</v>
      </c>
      <c r="O112" s="343">
        <v>20</v>
      </c>
      <c r="P112" s="343">
        <v>10</v>
      </c>
      <c r="Q112" s="343"/>
      <c r="R112" s="343">
        <f t="shared" si="2"/>
        <v>160</v>
      </c>
      <c r="S112" s="570">
        <v>22.91</v>
      </c>
      <c r="T112" s="570">
        <f t="shared" si="3"/>
        <v>3665.6</v>
      </c>
    </row>
    <row r="113" spans="1:20" ht="48" x14ac:dyDescent="0.25">
      <c r="A113" s="653">
        <v>106</v>
      </c>
      <c r="B113" s="657">
        <v>380001036</v>
      </c>
      <c r="C113" s="654" t="s">
        <v>2718</v>
      </c>
      <c r="D113" s="325" t="s">
        <v>6</v>
      </c>
      <c r="E113" s="343">
        <v>100</v>
      </c>
      <c r="F113" s="343"/>
      <c r="G113" s="343">
        <v>10</v>
      </c>
      <c r="H113" s="343">
        <v>30</v>
      </c>
      <c r="I113" s="343">
        <v>20</v>
      </c>
      <c r="J113" s="343">
        <v>10</v>
      </c>
      <c r="K113" s="343"/>
      <c r="L113" s="343">
        <v>4</v>
      </c>
      <c r="M113" s="343"/>
      <c r="N113" s="343">
        <v>5</v>
      </c>
      <c r="O113" s="343"/>
      <c r="P113" s="343">
        <v>5</v>
      </c>
      <c r="Q113" s="343"/>
      <c r="R113" s="343">
        <f t="shared" si="2"/>
        <v>184</v>
      </c>
      <c r="S113" s="570">
        <v>28.77</v>
      </c>
      <c r="T113" s="570">
        <f t="shared" si="3"/>
        <v>5293.68</v>
      </c>
    </row>
    <row r="114" spans="1:20" ht="28.5" customHeight="1" x14ac:dyDescent="0.25">
      <c r="A114" s="653">
        <v>107</v>
      </c>
      <c r="B114" s="657">
        <v>8003586</v>
      </c>
      <c r="C114" s="654" t="s">
        <v>1941</v>
      </c>
      <c r="D114" s="325" t="s">
        <v>1931</v>
      </c>
      <c r="E114" s="325"/>
      <c r="F114" s="343"/>
      <c r="G114" s="343">
        <v>10</v>
      </c>
      <c r="H114" s="343">
        <v>10</v>
      </c>
      <c r="I114" s="343">
        <v>10</v>
      </c>
      <c r="J114" s="343"/>
      <c r="K114" s="343">
        <v>0</v>
      </c>
      <c r="L114" s="343">
        <v>20</v>
      </c>
      <c r="M114" s="343"/>
      <c r="N114" s="343">
        <v>15</v>
      </c>
      <c r="O114" s="343">
        <v>10</v>
      </c>
      <c r="P114" s="343"/>
      <c r="Q114" s="343"/>
      <c r="R114" s="343">
        <f t="shared" si="2"/>
        <v>75</v>
      </c>
      <c r="S114" s="570">
        <v>10</v>
      </c>
      <c r="T114" s="570">
        <f t="shared" si="3"/>
        <v>750</v>
      </c>
    </row>
    <row r="115" spans="1:20" ht="60" x14ac:dyDescent="0.25">
      <c r="A115" s="653">
        <v>108</v>
      </c>
      <c r="B115" s="657">
        <v>8003438</v>
      </c>
      <c r="C115" s="654" t="s">
        <v>2719</v>
      </c>
      <c r="D115" s="325" t="s">
        <v>90</v>
      </c>
      <c r="E115" s="343"/>
      <c r="F115" s="343"/>
      <c r="G115" s="343">
        <v>10</v>
      </c>
      <c r="H115" s="343">
        <v>20</v>
      </c>
      <c r="I115" s="343">
        <v>20</v>
      </c>
      <c r="J115" s="343"/>
      <c r="K115" s="343">
        <v>50</v>
      </c>
      <c r="L115" s="343">
        <v>2</v>
      </c>
      <c r="M115" s="343"/>
      <c r="N115" s="343">
        <v>5</v>
      </c>
      <c r="O115" s="343">
        <v>10</v>
      </c>
      <c r="P115" s="343">
        <v>10</v>
      </c>
      <c r="Q115" s="343"/>
      <c r="R115" s="343">
        <f t="shared" si="2"/>
        <v>127</v>
      </c>
      <c r="S115" s="570">
        <v>12.52</v>
      </c>
      <c r="T115" s="570">
        <f t="shared" si="3"/>
        <v>1590.04</v>
      </c>
    </row>
    <row r="116" spans="1:20" ht="72" x14ac:dyDescent="0.25">
      <c r="A116" s="197">
        <v>109</v>
      </c>
      <c r="B116" s="658">
        <v>8001393</v>
      </c>
      <c r="C116" s="656" t="s">
        <v>2720</v>
      </c>
      <c r="D116" s="197" t="s">
        <v>90</v>
      </c>
      <c r="E116" s="343">
        <v>50</v>
      </c>
      <c r="F116" s="343"/>
      <c r="G116" s="343"/>
      <c r="H116" s="343">
        <v>5</v>
      </c>
      <c r="I116" s="343">
        <v>5</v>
      </c>
      <c r="J116" s="343"/>
      <c r="K116" s="343">
        <v>100</v>
      </c>
      <c r="L116" s="343">
        <v>2</v>
      </c>
      <c r="M116" s="343"/>
      <c r="N116" s="343">
        <v>5</v>
      </c>
      <c r="O116" s="343">
        <v>10</v>
      </c>
      <c r="P116" s="343">
        <v>1</v>
      </c>
      <c r="Q116" s="343"/>
      <c r="R116" s="343">
        <f t="shared" si="2"/>
        <v>178</v>
      </c>
      <c r="S116" s="570">
        <v>1.2</v>
      </c>
      <c r="T116" s="570">
        <f t="shared" si="3"/>
        <v>213.6</v>
      </c>
    </row>
    <row r="117" spans="1:20" x14ac:dyDescent="0.25">
      <c r="A117" s="961" t="s">
        <v>2885</v>
      </c>
      <c r="B117" s="962"/>
      <c r="C117" s="962"/>
      <c r="D117" s="963"/>
      <c r="E117" s="659"/>
      <c r="F117" s="659"/>
      <c r="G117" s="659"/>
      <c r="H117" s="659"/>
      <c r="I117" s="659"/>
      <c r="J117" s="659"/>
      <c r="K117" s="659"/>
      <c r="L117" s="659"/>
      <c r="M117" s="659"/>
      <c r="N117" s="659"/>
      <c r="O117" s="659"/>
      <c r="P117" s="659"/>
      <c r="Q117" s="659"/>
      <c r="R117" s="659"/>
      <c r="S117" s="660"/>
      <c r="T117" s="660">
        <f>SUM(T8:T116)</f>
        <v>1128913.4800000002</v>
      </c>
    </row>
  </sheetData>
  <mergeCells count="5">
    <mergeCell ref="A117:D117"/>
    <mergeCell ref="A6:T6"/>
    <mergeCell ref="A3:J3"/>
    <mergeCell ref="A4:K4"/>
    <mergeCell ref="A5:K5"/>
  </mergeCells>
  <pageMargins left="0.19685039370078741" right="0.19685039370078741" top="0.78740157480314965" bottom="0.78740157480314965" header="0.31496062992125984" footer="0.31496062992125984"/>
  <pageSetup paperSize="9" scale="7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06"/>
  <sheetViews>
    <sheetView workbookViewId="0">
      <selection activeCell="F6" sqref="F6:F104"/>
    </sheetView>
  </sheetViews>
  <sheetFormatPr defaultRowHeight="15" x14ac:dyDescent="0.25"/>
  <cols>
    <col min="1" max="1" width="4.5703125" bestFit="1" customWidth="1"/>
    <col min="2" max="2" width="10.85546875" bestFit="1" customWidth="1"/>
    <col min="3" max="3" width="38.5703125" customWidth="1"/>
    <col min="4" max="4" width="7" customWidth="1"/>
    <col min="5" max="5" width="7.7109375" bestFit="1" customWidth="1"/>
    <col min="6" max="6" width="7.7109375" style="128" customWidth="1"/>
    <col min="7" max="7" width="6.140625" bestFit="1" customWidth="1"/>
    <col min="9" max="9" width="7.140625" bestFit="1" customWidth="1"/>
    <col min="10" max="10" width="6.140625" bestFit="1" customWidth="1"/>
    <col min="11" max="11" width="4.7109375" bestFit="1" customWidth="1"/>
    <col min="12" max="12" width="5.42578125" bestFit="1" customWidth="1"/>
    <col min="13" max="13" width="5" bestFit="1" customWidth="1"/>
    <col min="14" max="14" width="7.42578125" bestFit="1" customWidth="1"/>
    <col min="15" max="15" width="5.85546875" bestFit="1" customWidth="1"/>
    <col min="16" max="16" width="6.42578125" bestFit="1" customWidth="1"/>
    <col min="17" max="17" width="11.28515625" bestFit="1" customWidth="1"/>
  </cols>
  <sheetData>
    <row r="1" spans="1:17" ht="18.75" x14ac:dyDescent="0.25">
      <c r="A1" s="757" t="s">
        <v>0</v>
      </c>
      <c r="B1" s="757"/>
      <c r="C1" s="757"/>
      <c r="D1" s="757"/>
      <c r="E1" s="757"/>
      <c r="F1" s="757"/>
      <c r="G1" s="757"/>
      <c r="H1" s="757"/>
      <c r="I1" s="757"/>
      <c r="J1" s="757"/>
      <c r="K1" s="757"/>
      <c r="L1" s="757"/>
      <c r="M1" s="757"/>
      <c r="N1" s="757"/>
      <c r="O1" s="757"/>
      <c r="P1" s="757"/>
      <c r="Q1" s="757"/>
    </row>
    <row r="2" spans="1:17" ht="18.75" x14ac:dyDescent="0.25">
      <c r="A2" s="757" t="s">
        <v>1</v>
      </c>
      <c r="B2" s="757"/>
      <c r="C2" s="757"/>
      <c r="D2" s="757"/>
      <c r="E2" s="757"/>
      <c r="F2" s="757"/>
      <c r="G2" s="757"/>
      <c r="H2" s="757"/>
      <c r="I2" s="757"/>
      <c r="J2" s="757"/>
      <c r="K2" s="757"/>
      <c r="L2" s="757"/>
      <c r="M2" s="757"/>
      <c r="N2" s="757"/>
      <c r="O2" s="757"/>
      <c r="P2" s="757"/>
      <c r="Q2" s="757"/>
    </row>
    <row r="3" spans="1:17" ht="19.5" thickBot="1" x14ac:dyDescent="0.3">
      <c r="A3" s="785" t="s">
        <v>2</v>
      </c>
      <c r="B3" s="785"/>
      <c r="C3" s="785"/>
      <c r="D3" s="785"/>
      <c r="E3" s="785"/>
      <c r="F3" s="785"/>
      <c r="G3" s="785"/>
      <c r="H3" s="785"/>
      <c r="I3" s="785"/>
      <c r="J3" s="785"/>
      <c r="K3" s="785"/>
      <c r="L3" s="785"/>
      <c r="M3" s="785"/>
      <c r="N3" s="785"/>
      <c r="O3" s="785"/>
      <c r="P3" s="785"/>
      <c r="Q3" s="785"/>
    </row>
    <row r="4" spans="1:17" ht="32.25" thickBot="1" x14ac:dyDescent="0.3">
      <c r="A4" s="823" t="s">
        <v>327</v>
      </c>
      <c r="B4" s="824"/>
      <c r="C4" s="824"/>
      <c r="D4" s="824"/>
      <c r="E4" s="824"/>
      <c r="F4" s="824"/>
      <c r="G4" s="824"/>
      <c r="H4" s="824"/>
      <c r="I4" s="824"/>
      <c r="J4" s="824"/>
      <c r="K4" s="824"/>
      <c r="L4" s="824"/>
      <c r="M4" s="824"/>
      <c r="N4" s="824"/>
      <c r="O4" s="824"/>
      <c r="P4" s="824"/>
      <c r="Q4" s="824"/>
    </row>
    <row r="5" spans="1:17" ht="15.75" thickBot="1" x14ac:dyDescent="0.3">
      <c r="A5" s="661" t="s">
        <v>13</v>
      </c>
      <c r="B5" s="662" t="s">
        <v>2613</v>
      </c>
      <c r="C5" s="663" t="s">
        <v>15</v>
      </c>
      <c r="D5" s="662" t="s">
        <v>7</v>
      </c>
      <c r="E5" s="662" t="s">
        <v>2753</v>
      </c>
      <c r="F5" s="662" t="s">
        <v>3747</v>
      </c>
      <c r="G5" s="662" t="s">
        <v>2862</v>
      </c>
      <c r="H5" s="662" t="s">
        <v>2947</v>
      </c>
      <c r="I5" s="662" t="s">
        <v>2860</v>
      </c>
      <c r="J5" s="662" t="s">
        <v>2769</v>
      </c>
      <c r="K5" s="662" t="s">
        <v>2772</v>
      </c>
      <c r="L5" s="662" t="s">
        <v>2882</v>
      </c>
      <c r="M5" s="662" t="s">
        <v>2776</v>
      </c>
      <c r="N5" s="662" t="s">
        <v>2780</v>
      </c>
      <c r="O5" s="663" t="s">
        <v>1462</v>
      </c>
      <c r="P5" s="663" t="s">
        <v>868</v>
      </c>
      <c r="Q5" s="663" t="s">
        <v>869</v>
      </c>
    </row>
    <row r="6" spans="1:17" ht="23.25" thickBot="1" x14ac:dyDescent="0.3">
      <c r="A6" s="664">
        <v>1</v>
      </c>
      <c r="B6" s="665">
        <v>8003034</v>
      </c>
      <c r="C6" s="666" t="s">
        <v>1952</v>
      </c>
      <c r="D6" s="667" t="s">
        <v>90</v>
      </c>
      <c r="E6" s="667"/>
      <c r="F6" s="667"/>
      <c r="G6" s="667">
        <v>50</v>
      </c>
      <c r="H6" s="667">
        <v>50</v>
      </c>
      <c r="I6" s="667">
        <v>50</v>
      </c>
      <c r="J6" s="668">
        <v>50</v>
      </c>
      <c r="K6" s="667">
        <v>3</v>
      </c>
      <c r="L6" s="667">
        <v>100</v>
      </c>
      <c r="M6" s="667">
        <v>10</v>
      </c>
      <c r="N6" s="667">
        <v>2</v>
      </c>
      <c r="O6" s="668">
        <v>303</v>
      </c>
      <c r="P6" s="669">
        <v>10.43</v>
      </c>
      <c r="Q6" s="670">
        <f>O6*P6</f>
        <v>3160.29</v>
      </c>
    </row>
    <row r="7" spans="1:17" ht="45.75" thickBot="1" x14ac:dyDescent="0.3">
      <c r="A7" s="664">
        <v>2</v>
      </c>
      <c r="B7" s="665">
        <v>8003017</v>
      </c>
      <c r="C7" s="666" t="s">
        <v>3498</v>
      </c>
      <c r="D7" s="667" t="s">
        <v>20</v>
      </c>
      <c r="E7" s="667"/>
      <c r="F7" s="667"/>
      <c r="G7" s="667">
        <v>20</v>
      </c>
      <c r="H7" s="667">
        <v>20</v>
      </c>
      <c r="I7" s="667">
        <v>20</v>
      </c>
      <c r="J7" s="668">
        <v>30</v>
      </c>
      <c r="K7" s="667"/>
      <c r="L7" s="667">
        <v>200</v>
      </c>
      <c r="M7" s="667"/>
      <c r="N7" s="667"/>
      <c r="O7" s="668">
        <v>290</v>
      </c>
      <c r="P7" s="670">
        <v>12.09</v>
      </c>
      <c r="Q7" s="670">
        <f t="shared" ref="Q7:Q70" si="0">O7*P7</f>
        <v>3506.1</v>
      </c>
    </row>
    <row r="8" spans="1:17" ht="45.75" thickBot="1" x14ac:dyDescent="0.3">
      <c r="A8" s="664">
        <v>3</v>
      </c>
      <c r="B8" s="665">
        <v>380001001</v>
      </c>
      <c r="C8" s="666" t="s">
        <v>3499</v>
      </c>
      <c r="D8" s="667" t="s">
        <v>20</v>
      </c>
      <c r="E8" s="667"/>
      <c r="F8" s="667"/>
      <c r="G8" s="667">
        <v>20</v>
      </c>
      <c r="H8" s="667">
        <v>50</v>
      </c>
      <c r="I8" s="667">
        <v>50</v>
      </c>
      <c r="J8" s="668">
        <v>20</v>
      </c>
      <c r="K8" s="667">
        <v>4</v>
      </c>
      <c r="L8" s="667">
        <v>100</v>
      </c>
      <c r="M8" s="667">
        <v>100</v>
      </c>
      <c r="N8" s="667">
        <v>20</v>
      </c>
      <c r="O8" s="668">
        <v>244</v>
      </c>
      <c r="P8" s="670">
        <v>0.5</v>
      </c>
      <c r="Q8" s="670">
        <f t="shared" si="0"/>
        <v>122</v>
      </c>
    </row>
    <row r="9" spans="1:17" ht="23.25" thickBot="1" x14ac:dyDescent="0.3">
      <c r="A9" s="664">
        <v>4</v>
      </c>
      <c r="B9" s="665">
        <v>8003419</v>
      </c>
      <c r="C9" s="666" t="s">
        <v>1953</v>
      </c>
      <c r="D9" s="667" t="s">
        <v>32</v>
      </c>
      <c r="E9" s="667"/>
      <c r="F9" s="667"/>
      <c r="G9" s="667">
        <v>150</v>
      </c>
      <c r="H9" s="667">
        <v>150</v>
      </c>
      <c r="I9" s="667">
        <v>150</v>
      </c>
      <c r="J9" s="668">
        <v>10</v>
      </c>
      <c r="K9" s="667"/>
      <c r="L9" s="667">
        <v>300</v>
      </c>
      <c r="M9" s="667">
        <v>50</v>
      </c>
      <c r="N9" s="667"/>
      <c r="O9" s="668">
        <v>760</v>
      </c>
      <c r="P9" s="670">
        <v>16.239999999999998</v>
      </c>
      <c r="Q9" s="670">
        <f t="shared" si="0"/>
        <v>12342.4</v>
      </c>
    </row>
    <row r="10" spans="1:17" ht="15.75" thickBot="1" x14ac:dyDescent="0.3">
      <c r="A10" s="664">
        <v>5</v>
      </c>
      <c r="B10" s="665">
        <v>6001585</v>
      </c>
      <c r="C10" s="666" t="s">
        <v>1968</v>
      </c>
      <c r="D10" s="667" t="s">
        <v>20</v>
      </c>
      <c r="E10" s="667"/>
      <c r="F10" s="667"/>
      <c r="G10" s="667">
        <v>20</v>
      </c>
      <c r="H10" s="667"/>
      <c r="I10" s="667"/>
      <c r="J10" s="668">
        <v>100</v>
      </c>
      <c r="K10" s="667"/>
      <c r="L10" s="667">
        <v>100</v>
      </c>
      <c r="M10" s="667"/>
      <c r="N10" s="667"/>
      <c r="O10" s="668">
        <v>220</v>
      </c>
      <c r="P10" s="670">
        <v>9.92</v>
      </c>
      <c r="Q10" s="670">
        <f t="shared" si="0"/>
        <v>2182.4</v>
      </c>
    </row>
    <row r="11" spans="1:17" ht="23.25" thickBot="1" x14ac:dyDescent="0.3">
      <c r="A11" s="664">
        <v>6</v>
      </c>
      <c r="B11" s="665">
        <v>8001068</v>
      </c>
      <c r="C11" s="666" t="s">
        <v>1955</v>
      </c>
      <c r="D11" s="667" t="s">
        <v>20</v>
      </c>
      <c r="E11" s="667"/>
      <c r="F11" s="667"/>
      <c r="G11" s="667">
        <v>100</v>
      </c>
      <c r="H11" s="667">
        <v>100</v>
      </c>
      <c r="I11" s="667">
        <v>100</v>
      </c>
      <c r="J11" s="668">
        <v>100</v>
      </c>
      <c r="K11" s="667"/>
      <c r="L11" s="667">
        <v>300</v>
      </c>
      <c r="M11" s="667">
        <v>10</v>
      </c>
      <c r="N11" s="667"/>
      <c r="O11" s="668">
        <v>700</v>
      </c>
      <c r="P11" s="670">
        <v>18.989999999999998</v>
      </c>
      <c r="Q11" s="670">
        <f t="shared" si="0"/>
        <v>13292.999999999998</v>
      </c>
    </row>
    <row r="12" spans="1:17" ht="15.75" thickBot="1" x14ac:dyDescent="0.3">
      <c r="A12" s="664">
        <v>7</v>
      </c>
      <c r="B12" s="665">
        <v>8001059</v>
      </c>
      <c r="C12" s="666" t="s">
        <v>1956</v>
      </c>
      <c r="D12" s="667" t="s">
        <v>20</v>
      </c>
      <c r="E12" s="667"/>
      <c r="F12" s="667"/>
      <c r="G12" s="667">
        <v>100</v>
      </c>
      <c r="H12" s="667">
        <v>100</v>
      </c>
      <c r="I12" s="667">
        <v>100</v>
      </c>
      <c r="J12" s="668">
        <v>800</v>
      </c>
      <c r="K12" s="667"/>
      <c r="L12" s="667">
        <v>150</v>
      </c>
      <c r="M12" s="667">
        <v>10</v>
      </c>
      <c r="N12" s="667"/>
      <c r="O12" s="671">
        <v>1250</v>
      </c>
      <c r="P12" s="670">
        <v>29</v>
      </c>
      <c r="Q12" s="670">
        <f t="shared" si="0"/>
        <v>36250</v>
      </c>
    </row>
    <row r="13" spans="1:17" ht="23.25" thickBot="1" x14ac:dyDescent="0.3">
      <c r="A13" s="664">
        <v>8</v>
      </c>
      <c r="B13" s="665">
        <v>8002096</v>
      </c>
      <c r="C13" s="666" t="s">
        <v>1954</v>
      </c>
      <c r="D13" s="667" t="s">
        <v>32</v>
      </c>
      <c r="E13" s="667"/>
      <c r="F13" s="667"/>
      <c r="G13" s="667">
        <v>30</v>
      </c>
      <c r="H13" s="667">
        <v>30</v>
      </c>
      <c r="I13" s="667">
        <v>30</v>
      </c>
      <c r="J13" s="668">
        <v>20</v>
      </c>
      <c r="K13" s="667"/>
      <c r="L13" s="667">
        <v>300</v>
      </c>
      <c r="M13" s="667">
        <v>50</v>
      </c>
      <c r="N13" s="667"/>
      <c r="O13" s="668">
        <v>410</v>
      </c>
      <c r="P13" s="670">
        <v>7.28</v>
      </c>
      <c r="Q13" s="670">
        <f t="shared" si="0"/>
        <v>2984.8</v>
      </c>
    </row>
    <row r="14" spans="1:17" ht="23.25" thickBot="1" x14ac:dyDescent="0.3">
      <c r="A14" s="664">
        <v>9</v>
      </c>
      <c r="B14" s="665">
        <v>232001166</v>
      </c>
      <c r="C14" s="666" t="s">
        <v>1969</v>
      </c>
      <c r="D14" s="667" t="s">
        <v>139</v>
      </c>
      <c r="E14" s="667"/>
      <c r="F14" s="667"/>
      <c r="G14" s="667"/>
      <c r="H14" s="667"/>
      <c r="I14" s="667"/>
      <c r="J14" s="668">
        <v>20</v>
      </c>
      <c r="K14" s="667"/>
      <c r="L14" s="667">
        <v>30</v>
      </c>
      <c r="M14" s="667">
        <v>5</v>
      </c>
      <c r="N14" s="667"/>
      <c r="O14" s="668">
        <v>50</v>
      </c>
      <c r="P14" s="670">
        <v>26</v>
      </c>
      <c r="Q14" s="670">
        <f t="shared" si="0"/>
        <v>1300</v>
      </c>
    </row>
    <row r="15" spans="1:17" ht="68.25" thickBot="1" x14ac:dyDescent="0.3">
      <c r="A15" s="664">
        <v>10</v>
      </c>
      <c r="B15" s="665">
        <v>8003438</v>
      </c>
      <c r="C15" s="666" t="s">
        <v>3500</v>
      </c>
      <c r="D15" s="667" t="s">
        <v>90</v>
      </c>
      <c r="E15" s="667"/>
      <c r="F15" s="667"/>
      <c r="G15" s="667">
        <v>10</v>
      </c>
      <c r="H15" s="667">
        <v>10</v>
      </c>
      <c r="I15" s="667">
        <v>10</v>
      </c>
      <c r="J15" s="668">
        <v>20</v>
      </c>
      <c r="K15" s="667"/>
      <c r="L15" s="667">
        <v>50</v>
      </c>
      <c r="M15" s="667">
        <v>5</v>
      </c>
      <c r="N15" s="667">
        <v>20</v>
      </c>
      <c r="O15" s="668">
        <v>100</v>
      </c>
      <c r="P15" s="670">
        <v>11</v>
      </c>
      <c r="Q15" s="670">
        <f t="shared" si="0"/>
        <v>1100</v>
      </c>
    </row>
    <row r="16" spans="1:17" ht="23.25" thickBot="1" x14ac:dyDescent="0.3">
      <c r="A16" s="664">
        <v>11</v>
      </c>
      <c r="B16" s="665">
        <v>370001032</v>
      </c>
      <c r="C16" s="666" t="s">
        <v>2723</v>
      </c>
      <c r="D16" s="667" t="s">
        <v>20</v>
      </c>
      <c r="E16" s="667"/>
      <c r="F16" s="667"/>
      <c r="G16" s="667">
        <v>100</v>
      </c>
      <c r="H16" s="667">
        <v>100</v>
      </c>
      <c r="I16" s="667">
        <v>100</v>
      </c>
      <c r="J16" s="668">
        <v>20</v>
      </c>
      <c r="K16" s="667"/>
      <c r="L16" s="667">
        <v>80</v>
      </c>
      <c r="M16" s="667"/>
      <c r="N16" s="667"/>
      <c r="O16" s="668">
        <v>400</v>
      </c>
      <c r="P16" s="670">
        <v>27.83</v>
      </c>
      <c r="Q16" s="670">
        <f t="shared" si="0"/>
        <v>11132</v>
      </c>
    </row>
    <row r="17" spans="1:17" ht="23.25" thickBot="1" x14ac:dyDescent="0.3">
      <c r="A17" s="664">
        <v>12</v>
      </c>
      <c r="B17" s="665">
        <v>370001034</v>
      </c>
      <c r="C17" s="666" t="s">
        <v>1957</v>
      </c>
      <c r="D17" s="667" t="s">
        <v>20</v>
      </c>
      <c r="E17" s="667"/>
      <c r="F17" s="667"/>
      <c r="G17" s="667">
        <v>20</v>
      </c>
      <c r="H17" s="667">
        <v>20</v>
      </c>
      <c r="I17" s="667">
        <v>20</v>
      </c>
      <c r="J17" s="668">
        <v>20</v>
      </c>
      <c r="K17" s="667"/>
      <c r="L17" s="667">
        <v>80</v>
      </c>
      <c r="M17" s="667"/>
      <c r="N17" s="667"/>
      <c r="O17" s="668">
        <v>160</v>
      </c>
      <c r="P17" s="670">
        <v>42.4</v>
      </c>
      <c r="Q17" s="670">
        <f t="shared" si="0"/>
        <v>6784</v>
      </c>
    </row>
    <row r="18" spans="1:17" ht="23.25" thickBot="1" x14ac:dyDescent="0.3">
      <c r="A18" s="664">
        <v>13</v>
      </c>
      <c r="B18" s="665">
        <v>370001033</v>
      </c>
      <c r="C18" s="666" t="s">
        <v>1958</v>
      </c>
      <c r="D18" s="667" t="s">
        <v>20</v>
      </c>
      <c r="E18" s="667"/>
      <c r="F18" s="667"/>
      <c r="G18" s="667">
        <v>20</v>
      </c>
      <c r="H18" s="667">
        <v>20</v>
      </c>
      <c r="I18" s="667">
        <v>20</v>
      </c>
      <c r="J18" s="668">
        <v>20</v>
      </c>
      <c r="K18" s="667"/>
      <c r="L18" s="667">
        <v>80</v>
      </c>
      <c r="M18" s="667"/>
      <c r="N18" s="667"/>
      <c r="O18" s="668">
        <v>160</v>
      </c>
      <c r="P18" s="670">
        <v>45.06</v>
      </c>
      <c r="Q18" s="670">
        <f t="shared" si="0"/>
        <v>7209.6</v>
      </c>
    </row>
    <row r="19" spans="1:17" ht="45.75" thickBot="1" x14ac:dyDescent="0.3">
      <c r="A19" s="664">
        <v>14</v>
      </c>
      <c r="B19" s="665">
        <v>8002707</v>
      </c>
      <c r="C19" s="666" t="s">
        <v>3501</v>
      </c>
      <c r="D19" s="667" t="s">
        <v>20</v>
      </c>
      <c r="E19" s="667">
        <v>100</v>
      </c>
      <c r="F19" s="667">
        <v>100</v>
      </c>
      <c r="G19" s="667">
        <v>200</v>
      </c>
      <c r="H19" s="667">
        <v>200</v>
      </c>
      <c r="I19" s="667">
        <v>200</v>
      </c>
      <c r="J19" s="668">
        <v>20</v>
      </c>
      <c r="K19" s="667">
        <v>10</v>
      </c>
      <c r="L19" s="667">
        <v>500</v>
      </c>
      <c r="M19" s="667"/>
      <c r="N19" s="667">
        <v>20</v>
      </c>
      <c r="O19" s="671">
        <v>1230</v>
      </c>
      <c r="P19" s="670">
        <v>5.18</v>
      </c>
      <c r="Q19" s="670">
        <f t="shared" si="0"/>
        <v>6371.4</v>
      </c>
    </row>
    <row r="20" spans="1:17" ht="45.75" thickBot="1" x14ac:dyDescent="0.3">
      <c r="A20" s="664">
        <v>15</v>
      </c>
      <c r="B20" s="665">
        <v>8002707</v>
      </c>
      <c r="C20" s="666" t="s">
        <v>3502</v>
      </c>
      <c r="D20" s="667" t="s">
        <v>20</v>
      </c>
      <c r="E20" s="667">
        <v>100</v>
      </c>
      <c r="F20" s="667">
        <v>100</v>
      </c>
      <c r="G20" s="667">
        <v>300</v>
      </c>
      <c r="H20" s="667">
        <v>300</v>
      </c>
      <c r="I20" s="667">
        <v>300</v>
      </c>
      <c r="J20" s="668">
        <v>20</v>
      </c>
      <c r="K20" s="667">
        <v>6</v>
      </c>
      <c r="L20" s="667">
        <v>500</v>
      </c>
      <c r="M20" s="667">
        <v>10</v>
      </c>
      <c r="N20" s="667">
        <v>20</v>
      </c>
      <c r="O20" s="671">
        <v>1526</v>
      </c>
      <c r="P20" s="670">
        <v>5.96</v>
      </c>
      <c r="Q20" s="670">
        <f t="shared" si="0"/>
        <v>9094.9599999999991</v>
      </c>
    </row>
    <row r="21" spans="1:17" ht="57" thickBot="1" x14ac:dyDescent="0.3">
      <c r="A21" s="664">
        <v>16</v>
      </c>
      <c r="B21" s="665">
        <v>8003463</v>
      </c>
      <c r="C21" s="666" t="s">
        <v>3503</v>
      </c>
      <c r="D21" s="667" t="s">
        <v>20</v>
      </c>
      <c r="E21" s="667">
        <v>100</v>
      </c>
      <c r="F21" s="667">
        <v>100</v>
      </c>
      <c r="G21" s="667">
        <v>200</v>
      </c>
      <c r="H21" s="667">
        <v>200</v>
      </c>
      <c r="I21" s="667">
        <v>200</v>
      </c>
      <c r="J21" s="668">
        <v>20</v>
      </c>
      <c r="K21" s="667">
        <v>6</v>
      </c>
      <c r="L21" s="667">
        <v>500</v>
      </c>
      <c r="M21" s="667"/>
      <c r="N21" s="667">
        <v>20</v>
      </c>
      <c r="O21" s="671">
        <v>1226</v>
      </c>
      <c r="P21" s="670">
        <v>10.66</v>
      </c>
      <c r="Q21" s="670">
        <f t="shared" si="0"/>
        <v>13069.16</v>
      </c>
    </row>
    <row r="22" spans="1:17" ht="23.25" thickBot="1" x14ac:dyDescent="0.3">
      <c r="A22" s="664">
        <v>17</v>
      </c>
      <c r="B22" s="665">
        <v>8003425</v>
      </c>
      <c r="C22" s="666" t="s">
        <v>1926</v>
      </c>
      <c r="D22" s="667" t="s">
        <v>20</v>
      </c>
      <c r="E22" s="667">
        <v>150</v>
      </c>
      <c r="F22" s="667">
        <v>150</v>
      </c>
      <c r="G22" s="667">
        <v>50</v>
      </c>
      <c r="H22" s="667">
        <v>50</v>
      </c>
      <c r="I22" s="667">
        <v>50</v>
      </c>
      <c r="J22" s="668">
        <v>100</v>
      </c>
      <c r="K22" s="667">
        <v>4</v>
      </c>
      <c r="L22" s="667">
        <v>500</v>
      </c>
      <c r="M22" s="667">
        <v>5</v>
      </c>
      <c r="N22" s="667">
        <v>5</v>
      </c>
      <c r="O22" s="668">
        <v>904</v>
      </c>
      <c r="P22" s="670">
        <v>16.5</v>
      </c>
      <c r="Q22" s="670">
        <f t="shared" si="0"/>
        <v>14916</v>
      </c>
    </row>
    <row r="23" spans="1:17" ht="34.5" thickBot="1" x14ac:dyDescent="0.3">
      <c r="A23" s="664">
        <v>18</v>
      </c>
      <c r="B23" s="665">
        <v>8003426</v>
      </c>
      <c r="C23" s="666" t="s">
        <v>3504</v>
      </c>
      <c r="D23" s="667" t="s">
        <v>20</v>
      </c>
      <c r="E23" s="667"/>
      <c r="F23" s="667"/>
      <c r="G23" s="667">
        <v>100</v>
      </c>
      <c r="H23" s="667"/>
      <c r="I23" s="667"/>
      <c r="J23" s="668">
        <v>5</v>
      </c>
      <c r="K23" s="667">
        <v>4</v>
      </c>
      <c r="L23" s="667">
        <v>500</v>
      </c>
      <c r="M23" s="667"/>
      <c r="N23" s="667">
        <v>20</v>
      </c>
      <c r="O23" s="668">
        <v>609</v>
      </c>
      <c r="P23" s="670">
        <v>4.5999999999999996</v>
      </c>
      <c r="Q23" s="670">
        <f t="shared" si="0"/>
        <v>2801.3999999999996</v>
      </c>
    </row>
    <row r="24" spans="1:17" ht="45.75" thickBot="1" x14ac:dyDescent="0.3">
      <c r="A24" s="664">
        <v>19</v>
      </c>
      <c r="B24" s="665">
        <v>8002380</v>
      </c>
      <c r="C24" s="666" t="s">
        <v>3505</v>
      </c>
      <c r="D24" s="667" t="s">
        <v>20</v>
      </c>
      <c r="E24" s="667">
        <v>15</v>
      </c>
      <c r="F24" s="667">
        <v>15</v>
      </c>
      <c r="G24" s="667">
        <v>20</v>
      </c>
      <c r="H24" s="667"/>
      <c r="I24" s="667"/>
      <c r="J24" s="668">
        <v>5</v>
      </c>
      <c r="K24" s="667">
        <v>4</v>
      </c>
      <c r="L24" s="667">
        <v>50</v>
      </c>
      <c r="M24" s="672"/>
      <c r="N24" s="667"/>
      <c r="O24" s="668">
        <v>94</v>
      </c>
      <c r="P24" s="670">
        <v>26.14</v>
      </c>
      <c r="Q24" s="670">
        <f t="shared" si="0"/>
        <v>2457.16</v>
      </c>
    </row>
    <row r="25" spans="1:17" ht="90.75" thickBot="1" x14ac:dyDescent="0.3">
      <c r="A25" s="664">
        <v>20</v>
      </c>
      <c r="B25" s="665">
        <v>370001003</v>
      </c>
      <c r="C25" s="666" t="s">
        <v>3506</v>
      </c>
      <c r="D25" s="667" t="s">
        <v>20</v>
      </c>
      <c r="E25" s="667"/>
      <c r="F25" s="667"/>
      <c r="G25" s="667">
        <v>200</v>
      </c>
      <c r="H25" s="667"/>
      <c r="I25" s="667">
        <v>200</v>
      </c>
      <c r="J25" s="668">
        <v>5</v>
      </c>
      <c r="K25" s="667"/>
      <c r="L25" s="667">
        <v>200</v>
      </c>
      <c r="M25" s="672"/>
      <c r="N25" s="667">
        <v>40</v>
      </c>
      <c r="O25" s="668">
        <v>605</v>
      </c>
      <c r="P25" s="670">
        <v>11</v>
      </c>
      <c r="Q25" s="670">
        <f t="shared" si="0"/>
        <v>6655</v>
      </c>
    </row>
    <row r="26" spans="1:17" ht="45.75" thickBot="1" x14ac:dyDescent="0.3">
      <c r="A26" s="664">
        <v>21</v>
      </c>
      <c r="B26" s="665">
        <v>14001660</v>
      </c>
      <c r="C26" s="666" t="s">
        <v>3507</v>
      </c>
      <c r="D26" s="667" t="s">
        <v>20</v>
      </c>
      <c r="E26" s="667"/>
      <c r="F26" s="667"/>
      <c r="G26" s="667">
        <v>30</v>
      </c>
      <c r="H26" s="667">
        <v>30</v>
      </c>
      <c r="I26" s="667">
        <v>30</v>
      </c>
      <c r="J26" s="668">
        <v>300</v>
      </c>
      <c r="K26" s="667">
        <v>6</v>
      </c>
      <c r="L26" s="667">
        <v>150</v>
      </c>
      <c r="M26" s="672">
        <v>15</v>
      </c>
      <c r="N26" s="667">
        <v>5</v>
      </c>
      <c r="O26" s="668">
        <v>546</v>
      </c>
      <c r="P26" s="670">
        <v>78.55</v>
      </c>
      <c r="Q26" s="670">
        <f t="shared" si="0"/>
        <v>42888.299999999996</v>
      </c>
    </row>
    <row r="27" spans="1:17" ht="34.5" thickBot="1" x14ac:dyDescent="0.3">
      <c r="A27" s="664">
        <v>22</v>
      </c>
      <c r="B27" s="665">
        <v>14001658</v>
      </c>
      <c r="C27" s="666" t="s">
        <v>1959</v>
      </c>
      <c r="D27" s="667" t="s">
        <v>20</v>
      </c>
      <c r="E27" s="667"/>
      <c r="F27" s="667"/>
      <c r="G27" s="667">
        <v>50</v>
      </c>
      <c r="H27" s="667">
        <v>50</v>
      </c>
      <c r="I27" s="667">
        <v>50</v>
      </c>
      <c r="J27" s="668">
        <v>6</v>
      </c>
      <c r="K27" s="667">
        <v>4</v>
      </c>
      <c r="L27" s="667">
        <v>150</v>
      </c>
      <c r="M27" s="672">
        <v>15</v>
      </c>
      <c r="N27" s="667">
        <v>5</v>
      </c>
      <c r="O27" s="668">
        <v>310</v>
      </c>
      <c r="P27" s="670">
        <v>165.97</v>
      </c>
      <c r="Q27" s="670">
        <f t="shared" si="0"/>
        <v>51450.7</v>
      </c>
    </row>
    <row r="28" spans="1:17" ht="34.5" thickBot="1" x14ac:dyDescent="0.3">
      <c r="A28" s="664">
        <v>23</v>
      </c>
      <c r="B28" s="665">
        <v>14001659</v>
      </c>
      <c r="C28" s="666" t="s">
        <v>1960</v>
      </c>
      <c r="D28" s="667" t="s">
        <v>20</v>
      </c>
      <c r="E28" s="667"/>
      <c r="F28" s="667"/>
      <c r="G28" s="667">
        <v>30</v>
      </c>
      <c r="H28" s="667">
        <v>30</v>
      </c>
      <c r="I28" s="667">
        <v>30</v>
      </c>
      <c r="J28" s="668">
        <v>5</v>
      </c>
      <c r="K28" s="667">
        <v>2</v>
      </c>
      <c r="L28" s="667">
        <v>150</v>
      </c>
      <c r="M28" s="672">
        <v>15</v>
      </c>
      <c r="N28" s="667">
        <v>5</v>
      </c>
      <c r="O28" s="668">
        <v>247</v>
      </c>
      <c r="P28" s="670">
        <v>196.97</v>
      </c>
      <c r="Q28" s="670">
        <f t="shared" si="0"/>
        <v>48651.59</v>
      </c>
    </row>
    <row r="29" spans="1:17" ht="45.75" thickBot="1" x14ac:dyDescent="0.3">
      <c r="A29" s="664">
        <v>24</v>
      </c>
      <c r="B29" s="665">
        <v>8001089</v>
      </c>
      <c r="C29" s="666" t="s">
        <v>3508</v>
      </c>
      <c r="D29" s="667" t="s">
        <v>20</v>
      </c>
      <c r="E29" s="667"/>
      <c r="F29" s="667"/>
      <c r="G29" s="667">
        <v>100</v>
      </c>
      <c r="H29" s="667">
        <v>100</v>
      </c>
      <c r="I29" s="667">
        <v>100</v>
      </c>
      <c r="J29" s="668">
        <v>5</v>
      </c>
      <c r="K29" s="667">
        <v>1</v>
      </c>
      <c r="L29" s="667">
        <v>40</v>
      </c>
      <c r="M29" s="672">
        <v>0</v>
      </c>
      <c r="N29" s="667">
        <v>20</v>
      </c>
      <c r="O29" s="668">
        <v>346</v>
      </c>
      <c r="P29" s="670">
        <v>7</v>
      </c>
      <c r="Q29" s="670">
        <f t="shared" si="0"/>
        <v>2422</v>
      </c>
    </row>
    <row r="30" spans="1:17" ht="15.75" thickBot="1" x14ac:dyDescent="0.3">
      <c r="A30" s="664">
        <v>25</v>
      </c>
      <c r="B30" s="665">
        <v>8001073</v>
      </c>
      <c r="C30" s="666" t="s">
        <v>1950</v>
      </c>
      <c r="D30" s="667" t="s">
        <v>20</v>
      </c>
      <c r="E30" s="667"/>
      <c r="F30" s="667"/>
      <c r="G30" s="667">
        <v>600</v>
      </c>
      <c r="H30" s="667">
        <v>600</v>
      </c>
      <c r="I30" s="667">
        <v>400</v>
      </c>
      <c r="J30" s="668">
        <v>300</v>
      </c>
      <c r="K30" s="667"/>
      <c r="L30" s="667">
        <v>600</v>
      </c>
      <c r="M30" s="667">
        <v>30</v>
      </c>
      <c r="N30" s="667">
        <v>100</v>
      </c>
      <c r="O30" s="671">
        <v>2500</v>
      </c>
      <c r="P30" s="670">
        <v>0.68</v>
      </c>
      <c r="Q30" s="670">
        <f t="shared" si="0"/>
        <v>1700.0000000000002</v>
      </c>
    </row>
    <row r="31" spans="1:17" ht="15.75" thickBot="1" x14ac:dyDescent="0.3">
      <c r="A31" s="664">
        <v>26</v>
      </c>
      <c r="B31" s="665">
        <v>232001037</v>
      </c>
      <c r="C31" s="666" t="s">
        <v>1951</v>
      </c>
      <c r="D31" s="667" t="s">
        <v>20</v>
      </c>
      <c r="E31" s="667"/>
      <c r="F31" s="667"/>
      <c r="G31" s="667">
        <v>20</v>
      </c>
      <c r="H31" s="667">
        <v>20</v>
      </c>
      <c r="I31" s="667">
        <v>20</v>
      </c>
      <c r="J31" s="668">
        <v>200</v>
      </c>
      <c r="K31" s="667"/>
      <c r="L31" s="667">
        <v>200</v>
      </c>
      <c r="M31" s="667">
        <v>20</v>
      </c>
      <c r="N31" s="667"/>
      <c r="O31" s="668">
        <v>460</v>
      </c>
      <c r="P31" s="670">
        <v>6.81</v>
      </c>
      <c r="Q31" s="670">
        <f t="shared" si="0"/>
        <v>3132.6</v>
      </c>
    </row>
    <row r="32" spans="1:17" ht="34.5" thickBot="1" x14ac:dyDescent="0.3">
      <c r="A32" s="664">
        <v>27</v>
      </c>
      <c r="B32" s="665">
        <v>8003444</v>
      </c>
      <c r="C32" s="666" t="s">
        <v>3509</v>
      </c>
      <c r="D32" s="667" t="s">
        <v>20</v>
      </c>
      <c r="E32" s="667"/>
      <c r="F32" s="667"/>
      <c r="G32" s="667">
        <v>30</v>
      </c>
      <c r="H32" s="667">
        <v>30</v>
      </c>
      <c r="I32" s="667">
        <v>30</v>
      </c>
      <c r="J32" s="668">
        <v>200</v>
      </c>
      <c r="K32" s="667"/>
      <c r="L32" s="667">
        <v>100</v>
      </c>
      <c r="M32" s="667"/>
      <c r="N32" s="667">
        <v>20</v>
      </c>
      <c r="O32" s="668">
        <v>390</v>
      </c>
      <c r="P32" s="670">
        <v>10.5</v>
      </c>
      <c r="Q32" s="670">
        <f t="shared" si="0"/>
        <v>4095</v>
      </c>
    </row>
    <row r="33" spans="1:17" ht="45.75" thickBot="1" x14ac:dyDescent="0.3">
      <c r="A33" s="664">
        <v>28</v>
      </c>
      <c r="B33" s="665">
        <v>8003626</v>
      </c>
      <c r="C33" s="666" t="s">
        <v>3510</v>
      </c>
      <c r="D33" s="667" t="s">
        <v>20</v>
      </c>
      <c r="E33" s="667"/>
      <c r="F33" s="667"/>
      <c r="G33" s="667">
        <v>20</v>
      </c>
      <c r="H33" s="667">
        <v>30</v>
      </c>
      <c r="I33" s="667">
        <v>30</v>
      </c>
      <c r="J33" s="668">
        <v>100</v>
      </c>
      <c r="K33" s="667"/>
      <c r="L33" s="667">
        <v>100</v>
      </c>
      <c r="M33" s="667">
        <v>20</v>
      </c>
      <c r="N33" s="667"/>
      <c r="O33" s="668">
        <v>280</v>
      </c>
      <c r="P33" s="670">
        <v>2.2999999999999998</v>
      </c>
      <c r="Q33" s="670">
        <f t="shared" si="0"/>
        <v>644</v>
      </c>
    </row>
    <row r="34" spans="1:17" ht="23.25" thickBot="1" x14ac:dyDescent="0.3">
      <c r="A34" s="664">
        <v>29</v>
      </c>
      <c r="B34" s="665">
        <v>8002003</v>
      </c>
      <c r="C34" s="666" t="s">
        <v>1961</v>
      </c>
      <c r="D34" s="667" t="s">
        <v>20</v>
      </c>
      <c r="E34" s="667"/>
      <c r="F34" s="667"/>
      <c r="G34" s="667">
        <v>100</v>
      </c>
      <c r="H34" s="667">
        <v>100</v>
      </c>
      <c r="I34" s="667">
        <v>100</v>
      </c>
      <c r="J34" s="668">
        <v>100</v>
      </c>
      <c r="K34" s="667"/>
      <c r="L34" s="667">
        <v>300</v>
      </c>
      <c r="M34" s="667"/>
      <c r="N34" s="667">
        <v>20</v>
      </c>
      <c r="O34" s="668">
        <v>700</v>
      </c>
      <c r="P34" s="670">
        <v>2.23</v>
      </c>
      <c r="Q34" s="670">
        <f t="shared" si="0"/>
        <v>1561</v>
      </c>
    </row>
    <row r="35" spans="1:17" ht="34.5" thickBot="1" x14ac:dyDescent="0.3">
      <c r="A35" s="664">
        <v>30</v>
      </c>
      <c r="B35" s="665">
        <v>8001301</v>
      </c>
      <c r="C35" s="666" t="s">
        <v>3511</v>
      </c>
      <c r="D35" s="667" t="s">
        <v>20</v>
      </c>
      <c r="E35" s="667"/>
      <c r="F35" s="667"/>
      <c r="G35" s="667">
        <v>20</v>
      </c>
      <c r="H35" s="667">
        <v>20</v>
      </c>
      <c r="I35" s="667">
        <v>20</v>
      </c>
      <c r="J35" s="668">
        <v>200</v>
      </c>
      <c r="K35" s="667"/>
      <c r="L35" s="667">
        <v>300</v>
      </c>
      <c r="M35" s="667"/>
      <c r="N35" s="667"/>
      <c r="O35" s="668">
        <v>560</v>
      </c>
      <c r="P35" s="670">
        <v>3.08</v>
      </c>
      <c r="Q35" s="670">
        <f t="shared" si="0"/>
        <v>1724.8</v>
      </c>
    </row>
    <row r="36" spans="1:17" ht="34.5" thickBot="1" x14ac:dyDescent="0.3">
      <c r="A36" s="664">
        <v>31</v>
      </c>
      <c r="B36" s="665">
        <v>8003627</v>
      </c>
      <c r="C36" s="666" t="s">
        <v>3512</v>
      </c>
      <c r="D36" s="667" t="s">
        <v>20</v>
      </c>
      <c r="E36" s="667"/>
      <c r="F36" s="667"/>
      <c r="G36" s="667">
        <v>100</v>
      </c>
      <c r="H36" s="667">
        <v>100</v>
      </c>
      <c r="I36" s="667">
        <v>100</v>
      </c>
      <c r="J36" s="668">
        <v>100</v>
      </c>
      <c r="K36" s="667"/>
      <c r="L36" s="667">
        <v>500</v>
      </c>
      <c r="M36" s="667">
        <v>50</v>
      </c>
      <c r="N36" s="667">
        <v>30</v>
      </c>
      <c r="O36" s="668">
        <v>900</v>
      </c>
      <c r="P36" s="670">
        <v>2.2999999999999998</v>
      </c>
      <c r="Q36" s="670">
        <f t="shared" si="0"/>
        <v>2070</v>
      </c>
    </row>
    <row r="37" spans="1:17" ht="57" thickBot="1" x14ac:dyDescent="0.3">
      <c r="A37" s="664">
        <v>32</v>
      </c>
      <c r="B37" s="665">
        <v>8003628</v>
      </c>
      <c r="C37" s="666" t="s">
        <v>3513</v>
      </c>
      <c r="D37" s="667" t="s">
        <v>20</v>
      </c>
      <c r="E37" s="667"/>
      <c r="F37" s="667"/>
      <c r="G37" s="667">
        <v>300</v>
      </c>
      <c r="H37" s="667">
        <v>300</v>
      </c>
      <c r="I37" s="667">
        <v>300</v>
      </c>
      <c r="J37" s="668">
        <v>20</v>
      </c>
      <c r="K37" s="667"/>
      <c r="L37" s="667">
        <v>500</v>
      </c>
      <c r="M37" s="667">
        <v>50</v>
      </c>
      <c r="N37" s="667">
        <v>30</v>
      </c>
      <c r="O37" s="671">
        <v>1420</v>
      </c>
      <c r="P37" s="670">
        <v>1.32</v>
      </c>
      <c r="Q37" s="670">
        <f t="shared" si="0"/>
        <v>1874.4</v>
      </c>
    </row>
    <row r="38" spans="1:17" ht="45.75" thickBot="1" x14ac:dyDescent="0.3">
      <c r="A38" s="664">
        <v>33</v>
      </c>
      <c r="B38" s="665">
        <v>232001167</v>
      </c>
      <c r="C38" s="666" t="s">
        <v>3514</v>
      </c>
      <c r="D38" s="667" t="s">
        <v>20</v>
      </c>
      <c r="E38" s="667"/>
      <c r="F38" s="667"/>
      <c r="G38" s="667"/>
      <c r="H38" s="667"/>
      <c r="I38" s="667"/>
      <c r="J38" s="668">
        <v>100</v>
      </c>
      <c r="K38" s="667"/>
      <c r="L38" s="667">
        <v>50</v>
      </c>
      <c r="M38" s="667"/>
      <c r="N38" s="667"/>
      <c r="O38" s="668">
        <v>150</v>
      </c>
      <c r="P38" s="670">
        <v>87.57</v>
      </c>
      <c r="Q38" s="670">
        <f t="shared" si="0"/>
        <v>13135.499999999998</v>
      </c>
    </row>
    <row r="39" spans="1:17" ht="68.25" thickBot="1" x14ac:dyDescent="0.3">
      <c r="A39" s="664">
        <v>34</v>
      </c>
      <c r="B39" s="665">
        <v>8001575</v>
      </c>
      <c r="C39" s="666" t="s">
        <v>3515</v>
      </c>
      <c r="D39" s="667" t="s">
        <v>20</v>
      </c>
      <c r="E39" s="667">
        <v>20</v>
      </c>
      <c r="F39" s="667">
        <v>20</v>
      </c>
      <c r="G39" s="667">
        <v>15</v>
      </c>
      <c r="H39" s="667"/>
      <c r="I39" s="667"/>
      <c r="J39" s="668">
        <v>20</v>
      </c>
      <c r="K39" s="667"/>
      <c r="L39" s="667">
        <v>50</v>
      </c>
      <c r="M39" s="667">
        <v>30</v>
      </c>
      <c r="N39" s="667"/>
      <c r="O39" s="668">
        <v>105</v>
      </c>
      <c r="P39" s="670">
        <v>10.5</v>
      </c>
      <c r="Q39" s="670">
        <f t="shared" si="0"/>
        <v>1102.5</v>
      </c>
    </row>
    <row r="40" spans="1:17" ht="34.5" thickBot="1" x14ac:dyDescent="0.3">
      <c r="A40" s="664">
        <v>35</v>
      </c>
      <c r="B40" s="665">
        <v>232001168</v>
      </c>
      <c r="C40" s="666" t="s">
        <v>3516</v>
      </c>
      <c r="D40" s="667" t="s">
        <v>20</v>
      </c>
      <c r="E40" s="667"/>
      <c r="F40" s="667"/>
      <c r="G40" s="667"/>
      <c r="H40" s="667"/>
      <c r="I40" s="667"/>
      <c r="J40" s="668">
        <v>300</v>
      </c>
      <c r="K40" s="667"/>
      <c r="L40" s="667">
        <v>30</v>
      </c>
      <c r="M40" s="667"/>
      <c r="N40" s="667"/>
      <c r="O40" s="668">
        <v>330</v>
      </c>
      <c r="P40" s="670">
        <v>90</v>
      </c>
      <c r="Q40" s="670">
        <f t="shared" si="0"/>
        <v>29700</v>
      </c>
    </row>
    <row r="41" spans="1:17" ht="79.5" thickBot="1" x14ac:dyDescent="0.3">
      <c r="A41" s="664">
        <v>36</v>
      </c>
      <c r="B41" s="665">
        <v>8003685</v>
      </c>
      <c r="C41" s="666" t="s">
        <v>3517</v>
      </c>
      <c r="D41" s="667" t="s">
        <v>20</v>
      </c>
      <c r="E41" s="667"/>
      <c r="F41" s="667"/>
      <c r="G41" s="667"/>
      <c r="H41" s="667"/>
      <c r="I41" s="667"/>
      <c r="J41" s="668">
        <v>5</v>
      </c>
      <c r="K41" s="667"/>
      <c r="L41" s="667">
        <v>0</v>
      </c>
      <c r="M41" s="667"/>
      <c r="N41" s="667"/>
      <c r="O41" s="668">
        <v>5</v>
      </c>
      <c r="P41" s="670">
        <v>50</v>
      </c>
      <c r="Q41" s="670">
        <f t="shared" si="0"/>
        <v>250</v>
      </c>
    </row>
    <row r="42" spans="1:17" ht="34.5" thickBot="1" x14ac:dyDescent="0.3">
      <c r="A42" s="664">
        <v>37</v>
      </c>
      <c r="B42" s="665">
        <v>8001506</v>
      </c>
      <c r="C42" s="666" t="s">
        <v>3518</v>
      </c>
      <c r="D42" s="667" t="s">
        <v>20</v>
      </c>
      <c r="E42" s="667"/>
      <c r="F42" s="667"/>
      <c r="G42" s="667">
        <v>20</v>
      </c>
      <c r="H42" s="667">
        <v>20</v>
      </c>
      <c r="I42" s="667">
        <v>20</v>
      </c>
      <c r="J42" s="668">
        <v>300</v>
      </c>
      <c r="K42" s="667"/>
      <c r="L42" s="667">
        <v>0</v>
      </c>
      <c r="M42" s="667"/>
      <c r="N42" s="667">
        <v>10</v>
      </c>
      <c r="O42" s="668">
        <v>360</v>
      </c>
      <c r="P42" s="670">
        <v>6.65</v>
      </c>
      <c r="Q42" s="670">
        <f t="shared" si="0"/>
        <v>2394</v>
      </c>
    </row>
    <row r="43" spans="1:17" ht="15.75" thickBot="1" x14ac:dyDescent="0.3">
      <c r="A43" s="664">
        <v>38</v>
      </c>
      <c r="B43" s="665">
        <v>370001005</v>
      </c>
      <c r="C43" s="666" t="s">
        <v>1962</v>
      </c>
      <c r="D43" s="667" t="s">
        <v>20</v>
      </c>
      <c r="E43" s="667"/>
      <c r="F43" s="667"/>
      <c r="G43" s="667">
        <v>1000</v>
      </c>
      <c r="H43" s="667">
        <v>1000</v>
      </c>
      <c r="I43" s="667">
        <v>700</v>
      </c>
      <c r="J43" s="668">
        <v>500</v>
      </c>
      <c r="K43" s="667"/>
      <c r="L43" s="665">
        <v>5000</v>
      </c>
      <c r="M43" s="667">
        <v>15</v>
      </c>
      <c r="N43" s="667">
        <v>100</v>
      </c>
      <c r="O43" s="671">
        <v>8200</v>
      </c>
      <c r="P43" s="670">
        <v>2.7</v>
      </c>
      <c r="Q43" s="670">
        <f t="shared" si="0"/>
        <v>22140</v>
      </c>
    </row>
    <row r="44" spans="1:17" ht="15.75" thickBot="1" x14ac:dyDescent="0.3">
      <c r="A44" s="664">
        <v>39</v>
      </c>
      <c r="B44" s="665">
        <v>8001312</v>
      </c>
      <c r="C44" s="666" t="s">
        <v>1963</v>
      </c>
      <c r="D44" s="667" t="s">
        <v>20</v>
      </c>
      <c r="E44" s="667"/>
      <c r="F44" s="667"/>
      <c r="G44" s="667">
        <v>400</v>
      </c>
      <c r="H44" s="667">
        <v>400</v>
      </c>
      <c r="I44" s="667">
        <v>300</v>
      </c>
      <c r="J44" s="668">
        <v>500</v>
      </c>
      <c r="K44" s="667"/>
      <c r="L44" s="667">
        <v>500</v>
      </c>
      <c r="M44" s="667">
        <v>15</v>
      </c>
      <c r="N44" s="667">
        <v>20</v>
      </c>
      <c r="O44" s="671">
        <v>2100</v>
      </c>
      <c r="P44" s="670">
        <v>9.8000000000000007</v>
      </c>
      <c r="Q44" s="670">
        <f t="shared" si="0"/>
        <v>20580</v>
      </c>
    </row>
    <row r="45" spans="1:17" ht="15.75" thickBot="1" x14ac:dyDescent="0.3">
      <c r="A45" s="664">
        <v>40</v>
      </c>
      <c r="B45" s="665">
        <v>8001309</v>
      </c>
      <c r="C45" s="666" t="s">
        <v>1964</v>
      </c>
      <c r="D45" s="667" t="s">
        <v>20</v>
      </c>
      <c r="E45" s="667"/>
      <c r="F45" s="667"/>
      <c r="G45" s="667">
        <v>200</v>
      </c>
      <c r="H45" s="667">
        <v>200</v>
      </c>
      <c r="I45" s="667">
        <v>200</v>
      </c>
      <c r="J45" s="668">
        <v>200</v>
      </c>
      <c r="K45" s="667"/>
      <c r="L45" s="667">
        <v>500</v>
      </c>
      <c r="M45" s="667">
        <v>15</v>
      </c>
      <c r="N45" s="667"/>
      <c r="O45" s="671">
        <v>1300</v>
      </c>
      <c r="P45" s="670">
        <v>5.0999999999999996</v>
      </c>
      <c r="Q45" s="670">
        <f t="shared" si="0"/>
        <v>6629.9999999999991</v>
      </c>
    </row>
    <row r="46" spans="1:17" ht="15.75" thickBot="1" x14ac:dyDescent="0.3">
      <c r="A46" s="664">
        <v>41</v>
      </c>
      <c r="B46" s="665">
        <v>232001151</v>
      </c>
      <c r="C46" s="666" t="s">
        <v>1965</v>
      </c>
      <c r="D46" s="667" t="s">
        <v>20</v>
      </c>
      <c r="E46" s="667"/>
      <c r="F46" s="667"/>
      <c r="G46" s="667">
        <v>800</v>
      </c>
      <c r="H46" s="667">
        <v>800</v>
      </c>
      <c r="I46" s="667">
        <v>500</v>
      </c>
      <c r="J46" s="668">
        <v>500</v>
      </c>
      <c r="K46" s="667"/>
      <c r="L46" s="667">
        <v>200</v>
      </c>
      <c r="M46" s="667">
        <v>15</v>
      </c>
      <c r="N46" s="667">
        <v>20</v>
      </c>
      <c r="O46" s="671">
        <v>2800</v>
      </c>
      <c r="P46" s="670">
        <v>4.99</v>
      </c>
      <c r="Q46" s="670">
        <f t="shared" si="0"/>
        <v>13972</v>
      </c>
    </row>
    <row r="47" spans="1:17" ht="68.25" thickBot="1" x14ac:dyDescent="0.3">
      <c r="A47" s="664">
        <v>42</v>
      </c>
      <c r="B47" s="665">
        <v>8001520</v>
      </c>
      <c r="C47" s="666" t="s">
        <v>3519</v>
      </c>
      <c r="D47" s="667" t="s">
        <v>20</v>
      </c>
      <c r="E47" s="667"/>
      <c r="F47" s="667"/>
      <c r="G47" s="667">
        <v>100</v>
      </c>
      <c r="H47" s="667">
        <v>100</v>
      </c>
      <c r="I47" s="667">
        <v>100</v>
      </c>
      <c r="J47" s="668">
        <v>200</v>
      </c>
      <c r="K47" s="667"/>
      <c r="L47" s="667">
        <v>300</v>
      </c>
      <c r="M47" s="667"/>
      <c r="N47" s="667">
        <v>30</v>
      </c>
      <c r="O47" s="668">
        <v>800</v>
      </c>
      <c r="P47" s="670">
        <v>3.22</v>
      </c>
      <c r="Q47" s="670">
        <f t="shared" si="0"/>
        <v>2576</v>
      </c>
    </row>
    <row r="48" spans="1:17" ht="45.75" thickBot="1" x14ac:dyDescent="0.3">
      <c r="A48" s="664">
        <v>43</v>
      </c>
      <c r="B48" s="665">
        <v>8003460</v>
      </c>
      <c r="C48" s="666" t="s">
        <v>3520</v>
      </c>
      <c r="D48" s="667" t="s">
        <v>20</v>
      </c>
      <c r="E48" s="667"/>
      <c r="F48" s="667"/>
      <c r="G48" s="667">
        <v>1</v>
      </c>
      <c r="H48" s="667">
        <v>12</v>
      </c>
      <c r="I48" s="667"/>
      <c r="J48" s="668">
        <v>100</v>
      </c>
      <c r="K48" s="667"/>
      <c r="L48" s="667">
        <v>300</v>
      </c>
      <c r="M48" s="667"/>
      <c r="N48" s="667">
        <v>2</v>
      </c>
      <c r="O48" s="668">
        <v>413</v>
      </c>
      <c r="P48" s="670">
        <v>3.9</v>
      </c>
      <c r="Q48" s="670">
        <f t="shared" si="0"/>
        <v>1610.7</v>
      </c>
    </row>
    <row r="49" spans="1:17" ht="68.25" thickBot="1" x14ac:dyDescent="0.3">
      <c r="A49" s="664">
        <v>44</v>
      </c>
      <c r="B49" s="665">
        <v>8003461</v>
      </c>
      <c r="C49" s="666" t="s">
        <v>3521</v>
      </c>
      <c r="D49" s="667" t="s">
        <v>90</v>
      </c>
      <c r="E49" s="667"/>
      <c r="F49" s="667"/>
      <c r="G49" s="667">
        <v>1</v>
      </c>
      <c r="H49" s="667">
        <v>12</v>
      </c>
      <c r="I49" s="667"/>
      <c r="J49" s="668">
        <v>300</v>
      </c>
      <c r="K49" s="667"/>
      <c r="L49" s="667">
        <v>300</v>
      </c>
      <c r="M49" s="667"/>
      <c r="N49" s="667">
        <v>2</v>
      </c>
      <c r="O49" s="668">
        <v>613</v>
      </c>
      <c r="P49" s="670">
        <v>7.88</v>
      </c>
      <c r="Q49" s="670">
        <f t="shared" si="0"/>
        <v>4830.4399999999996</v>
      </c>
    </row>
    <row r="50" spans="1:17" ht="23.25" thickBot="1" x14ac:dyDescent="0.3">
      <c r="A50" s="664">
        <v>45</v>
      </c>
      <c r="B50" s="665">
        <v>8001689</v>
      </c>
      <c r="C50" s="666" t="s">
        <v>3522</v>
      </c>
      <c r="D50" s="667" t="s">
        <v>20</v>
      </c>
      <c r="E50" s="667"/>
      <c r="F50" s="667"/>
      <c r="G50" s="667"/>
      <c r="H50" s="667"/>
      <c r="I50" s="667"/>
      <c r="J50" s="668">
        <v>200</v>
      </c>
      <c r="K50" s="667"/>
      <c r="L50" s="667">
        <v>100</v>
      </c>
      <c r="M50" s="667"/>
      <c r="N50" s="667">
        <v>20</v>
      </c>
      <c r="O50" s="668">
        <v>300</v>
      </c>
      <c r="P50" s="670">
        <v>1.05</v>
      </c>
      <c r="Q50" s="670">
        <f t="shared" si="0"/>
        <v>315</v>
      </c>
    </row>
    <row r="51" spans="1:17" ht="90.75" thickBot="1" x14ac:dyDescent="0.3">
      <c r="A51" s="664">
        <v>46</v>
      </c>
      <c r="B51" s="665">
        <v>6001501</v>
      </c>
      <c r="C51" s="666" t="s">
        <v>3523</v>
      </c>
      <c r="D51" s="667" t="s">
        <v>20</v>
      </c>
      <c r="E51" s="667"/>
      <c r="F51" s="667"/>
      <c r="G51" s="667">
        <v>100</v>
      </c>
      <c r="H51" s="667">
        <v>100</v>
      </c>
      <c r="I51" s="667">
        <v>100</v>
      </c>
      <c r="J51" s="668">
        <v>500</v>
      </c>
      <c r="K51" s="667"/>
      <c r="L51" s="667">
        <v>50</v>
      </c>
      <c r="M51" s="667"/>
      <c r="N51" s="667">
        <v>5</v>
      </c>
      <c r="O51" s="668">
        <v>850</v>
      </c>
      <c r="P51" s="670">
        <v>50</v>
      </c>
      <c r="Q51" s="670">
        <f t="shared" si="0"/>
        <v>42500</v>
      </c>
    </row>
    <row r="52" spans="1:17" ht="34.5" thickBot="1" x14ac:dyDescent="0.3">
      <c r="A52" s="664">
        <v>47</v>
      </c>
      <c r="B52" s="665">
        <v>232001165</v>
      </c>
      <c r="C52" s="666" t="s">
        <v>3524</v>
      </c>
      <c r="D52" s="667" t="s">
        <v>171</v>
      </c>
      <c r="E52" s="667"/>
      <c r="F52" s="667"/>
      <c r="G52" s="667"/>
      <c r="H52" s="667"/>
      <c r="I52" s="667"/>
      <c r="J52" s="668">
        <v>500</v>
      </c>
      <c r="K52" s="667"/>
      <c r="L52" s="667">
        <v>30</v>
      </c>
      <c r="M52" s="667"/>
      <c r="N52" s="667"/>
      <c r="O52" s="668">
        <v>530</v>
      </c>
      <c r="P52" s="670">
        <v>184.95</v>
      </c>
      <c r="Q52" s="670">
        <f t="shared" si="0"/>
        <v>98023.5</v>
      </c>
    </row>
    <row r="53" spans="1:17" ht="45.75" thickBot="1" x14ac:dyDescent="0.3">
      <c r="A53" s="664">
        <v>48</v>
      </c>
      <c r="B53" s="665">
        <v>51003502</v>
      </c>
      <c r="C53" s="666" t="s">
        <v>3525</v>
      </c>
      <c r="D53" s="667" t="s">
        <v>139</v>
      </c>
      <c r="E53" s="667"/>
      <c r="F53" s="667"/>
      <c r="G53" s="667"/>
      <c r="H53" s="667"/>
      <c r="I53" s="667"/>
      <c r="J53" s="668">
        <v>5</v>
      </c>
      <c r="K53" s="667"/>
      <c r="L53" s="667">
        <v>10</v>
      </c>
      <c r="M53" s="667"/>
      <c r="N53" s="667"/>
      <c r="O53" s="668">
        <v>15</v>
      </c>
      <c r="P53" s="670">
        <v>59.95</v>
      </c>
      <c r="Q53" s="670">
        <f t="shared" si="0"/>
        <v>899.25</v>
      </c>
    </row>
    <row r="54" spans="1:17" ht="68.25" thickBot="1" x14ac:dyDescent="0.3">
      <c r="A54" s="664">
        <v>49</v>
      </c>
      <c r="B54" s="665">
        <v>8001399</v>
      </c>
      <c r="C54" s="666" t="s">
        <v>3526</v>
      </c>
      <c r="D54" s="667" t="s">
        <v>20</v>
      </c>
      <c r="E54" s="667"/>
      <c r="F54" s="667"/>
      <c r="G54" s="667">
        <v>100</v>
      </c>
      <c r="H54" s="667">
        <v>100</v>
      </c>
      <c r="I54" s="667">
        <v>100</v>
      </c>
      <c r="J54" s="668">
        <v>500</v>
      </c>
      <c r="K54" s="667"/>
      <c r="L54" s="667">
        <v>100</v>
      </c>
      <c r="M54" s="667"/>
      <c r="N54" s="667">
        <v>20</v>
      </c>
      <c r="O54" s="668">
        <v>900</v>
      </c>
      <c r="P54" s="670">
        <v>15</v>
      </c>
      <c r="Q54" s="670">
        <f t="shared" si="0"/>
        <v>13500</v>
      </c>
    </row>
    <row r="55" spans="1:17" ht="68.25" thickBot="1" x14ac:dyDescent="0.3">
      <c r="A55" s="664">
        <v>50</v>
      </c>
      <c r="B55" s="665">
        <v>8001401</v>
      </c>
      <c r="C55" s="666" t="s">
        <v>3527</v>
      </c>
      <c r="D55" s="667" t="s">
        <v>20</v>
      </c>
      <c r="E55" s="667"/>
      <c r="F55" s="667"/>
      <c r="G55" s="667">
        <v>4</v>
      </c>
      <c r="H55" s="667">
        <v>4</v>
      </c>
      <c r="I55" s="667">
        <v>4</v>
      </c>
      <c r="J55" s="668">
        <v>20</v>
      </c>
      <c r="K55" s="667"/>
      <c r="L55" s="667">
        <v>200</v>
      </c>
      <c r="M55" s="667"/>
      <c r="N55" s="667">
        <v>4</v>
      </c>
      <c r="O55" s="668">
        <v>232</v>
      </c>
      <c r="P55" s="670">
        <v>0.5</v>
      </c>
      <c r="Q55" s="670">
        <f t="shared" si="0"/>
        <v>116</v>
      </c>
    </row>
    <row r="56" spans="1:17" ht="57" thickBot="1" x14ac:dyDescent="0.3">
      <c r="A56" s="664">
        <v>51</v>
      </c>
      <c r="B56" s="665">
        <v>232001162</v>
      </c>
      <c r="C56" s="666" t="s">
        <v>3528</v>
      </c>
      <c r="D56" s="667" t="s">
        <v>20</v>
      </c>
      <c r="E56" s="667"/>
      <c r="F56" s="667"/>
      <c r="G56" s="667"/>
      <c r="H56" s="667"/>
      <c r="I56" s="667"/>
      <c r="J56" s="668">
        <v>5</v>
      </c>
      <c r="K56" s="667"/>
      <c r="L56" s="667">
        <v>30</v>
      </c>
      <c r="M56" s="667"/>
      <c r="N56" s="667"/>
      <c r="O56" s="668">
        <v>35</v>
      </c>
      <c r="P56" s="670">
        <v>113.5</v>
      </c>
      <c r="Q56" s="670">
        <f t="shared" si="0"/>
        <v>3972.5</v>
      </c>
    </row>
    <row r="57" spans="1:17" ht="68.25" thickBot="1" x14ac:dyDescent="0.3">
      <c r="A57" s="664">
        <v>52</v>
      </c>
      <c r="B57" s="665">
        <v>232001163</v>
      </c>
      <c r="C57" s="666" t="s">
        <v>3529</v>
      </c>
      <c r="D57" s="667" t="s">
        <v>139</v>
      </c>
      <c r="E57" s="667"/>
      <c r="F57" s="667"/>
      <c r="G57" s="667"/>
      <c r="H57" s="667"/>
      <c r="I57" s="667"/>
      <c r="J57" s="668">
        <v>10</v>
      </c>
      <c r="K57" s="667"/>
      <c r="L57" s="667">
        <v>30</v>
      </c>
      <c r="M57" s="667"/>
      <c r="N57" s="667"/>
      <c r="O57" s="668">
        <v>40</v>
      </c>
      <c r="P57" s="670">
        <v>124.83</v>
      </c>
      <c r="Q57" s="670">
        <f t="shared" si="0"/>
        <v>4993.2</v>
      </c>
    </row>
    <row r="58" spans="1:17" ht="57" thickBot="1" x14ac:dyDescent="0.3">
      <c r="A58" s="664">
        <v>53</v>
      </c>
      <c r="B58" s="665">
        <v>232001164</v>
      </c>
      <c r="C58" s="666" t="s">
        <v>3530</v>
      </c>
      <c r="D58" s="667" t="s">
        <v>139</v>
      </c>
      <c r="E58" s="667"/>
      <c r="F58" s="667"/>
      <c r="G58" s="667"/>
      <c r="H58" s="667"/>
      <c r="I58" s="667"/>
      <c r="J58" s="668">
        <v>600</v>
      </c>
      <c r="K58" s="667"/>
      <c r="L58" s="667">
        <v>30</v>
      </c>
      <c r="M58" s="667"/>
      <c r="N58" s="667"/>
      <c r="O58" s="668">
        <v>630</v>
      </c>
      <c r="P58" s="670">
        <v>65.72</v>
      </c>
      <c r="Q58" s="670">
        <f t="shared" si="0"/>
        <v>41403.599999999999</v>
      </c>
    </row>
    <row r="59" spans="1:17" ht="68.25" thickBot="1" x14ac:dyDescent="0.3">
      <c r="A59" s="664">
        <v>54</v>
      </c>
      <c r="B59" s="665">
        <v>8002054</v>
      </c>
      <c r="C59" s="666" t="s">
        <v>3531</v>
      </c>
      <c r="D59" s="667" t="s">
        <v>20</v>
      </c>
      <c r="E59" s="667"/>
      <c r="F59" s="667"/>
      <c r="G59" s="667">
        <v>300</v>
      </c>
      <c r="H59" s="667">
        <v>300</v>
      </c>
      <c r="I59" s="667">
        <v>300</v>
      </c>
      <c r="J59" s="668">
        <v>500</v>
      </c>
      <c r="K59" s="667"/>
      <c r="L59" s="667">
        <v>500</v>
      </c>
      <c r="M59" s="667">
        <v>30</v>
      </c>
      <c r="N59" s="667">
        <v>50</v>
      </c>
      <c r="O59" s="671">
        <v>1900</v>
      </c>
      <c r="P59" s="670">
        <v>0.93</v>
      </c>
      <c r="Q59" s="670">
        <f t="shared" si="0"/>
        <v>1767</v>
      </c>
    </row>
    <row r="60" spans="1:17" ht="68.25" thickBot="1" x14ac:dyDescent="0.3">
      <c r="A60" s="664">
        <v>55</v>
      </c>
      <c r="B60" s="665">
        <v>8001424</v>
      </c>
      <c r="C60" s="666" t="s">
        <v>3532</v>
      </c>
      <c r="D60" s="667" t="s">
        <v>20</v>
      </c>
      <c r="E60" s="667"/>
      <c r="F60" s="667"/>
      <c r="G60" s="667">
        <v>300</v>
      </c>
      <c r="H60" s="667">
        <v>300</v>
      </c>
      <c r="I60" s="667">
        <v>300</v>
      </c>
      <c r="J60" s="668">
        <v>400</v>
      </c>
      <c r="K60" s="667"/>
      <c r="L60" s="667">
        <v>500</v>
      </c>
      <c r="M60" s="667">
        <v>30</v>
      </c>
      <c r="N60" s="667">
        <v>50</v>
      </c>
      <c r="O60" s="671">
        <v>1800</v>
      </c>
      <c r="P60" s="670">
        <v>1.61</v>
      </c>
      <c r="Q60" s="670">
        <f t="shared" si="0"/>
        <v>2898</v>
      </c>
    </row>
    <row r="61" spans="1:17" ht="34.5" thickBot="1" x14ac:dyDescent="0.3">
      <c r="A61" s="664">
        <v>56</v>
      </c>
      <c r="B61" s="665">
        <v>8001107</v>
      </c>
      <c r="C61" s="666" t="s">
        <v>3533</v>
      </c>
      <c r="D61" s="667" t="s">
        <v>20</v>
      </c>
      <c r="E61" s="667"/>
      <c r="F61" s="667"/>
      <c r="G61" s="667">
        <v>50</v>
      </c>
      <c r="H61" s="667">
        <v>50</v>
      </c>
      <c r="I61" s="667">
        <v>300</v>
      </c>
      <c r="J61" s="668">
        <v>400</v>
      </c>
      <c r="K61" s="667"/>
      <c r="L61" s="665">
        <v>1000</v>
      </c>
      <c r="M61" s="672">
        <v>30</v>
      </c>
      <c r="N61" s="667">
        <v>30</v>
      </c>
      <c r="O61" s="671">
        <v>1800</v>
      </c>
      <c r="P61" s="670">
        <v>0.7</v>
      </c>
      <c r="Q61" s="670">
        <f t="shared" si="0"/>
        <v>1260</v>
      </c>
    </row>
    <row r="62" spans="1:17" ht="23.25" thickBot="1" x14ac:dyDescent="0.3">
      <c r="A62" s="664">
        <v>57</v>
      </c>
      <c r="B62" s="665">
        <v>8003459</v>
      </c>
      <c r="C62" s="666" t="s">
        <v>1966</v>
      </c>
      <c r="D62" s="667" t="s">
        <v>20</v>
      </c>
      <c r="E62" s="667"/>
      <c r="F62" s="667"/>
      <c r="G62" s="667">
        <v>12</v>
      </c>
      <c r="H62" s="667">
        <v>12</v>
      </c>
      <c r="I62" s="667">
        <v>12</v>
      </c>
      <c r="J62" s="668">
        <v>400</v>
      </c>
      <c r="K62" s="667"/>
      <c r="L62" s="665">
        <v>1000</v>
      </c>
      <c r="M62" s="672">
        <v>30</v>
      </c>
      <c r="N62" s="667">
        <v>30</v>
      </c>
      <c r="O62" s="671">
        <v>1436</v>
      </c>
      <c r="P62" s="670">
        <v>36.26</v>
      </c>
      <c r="Q62" s="670">
        <f t="shared" si="0"/>
        <v>52069.36</v>
      </c>
    </row>
    <row r="63" spans="1:17" ht="68.25" thickBot="1" x14ac:dyDescent="0.3">
      <c r="A63" s="664">
        <v>58</v>
      </c>
      <c r="B63" s="665">
        <v>8001429</v>
      </c>
      <c r="C63" s="666" t="s">
        <v>3534</v>
      </c>
      <c r="D63" s="667" t="s">
        <v>21</v>
      </c>
      <c r="E63" s="667"/>
      <c r="F63" s="667"/>
      <c r="G63" s="667">
        <v>300</v>
      </c>
      <c r="H63" s="667">
        <v>300</v>
      </c>
      <c r="I63" s="667">
        <v>300</v>
      </c>
      <c r="J63" s="668">
        <v>400</v>
      </c>
      <c r="K63" s="667"/>
      <c r="L63" s="665">
        <v>5000</v>
      </c>
      <c r="M63" s="672">
        <v>30</v>
      </c>
      <c r="N63" s="667">
        <v>50</v>
      </c>
      <c r="O63" s="671">
        <v>6300</v>
      </c>
      <c r="P63" s="670">
        <v>0.72</v>
      </c>
      <c r="Q63" s="670">
        <f t="shared" si="0"/>
        <v>4536</v>
      </c>
    </row>
    <row r="64" spans="1:17" ht="15.75" thickBot="1" x14ac:dyDescent="0.3">
      <c r="A64" s="664">
        <v>59</v>
      </c>
      <c r="B64" s="665">
        <v>8003634</v>
      </c>
      <c r="C64" s="666" t="s">
        <v>1967</v>
      </c>
      <c r="D64" s="667" t="s">
        <v>21</v>
      </c>
      <c r="E64" s="667"/>
      <c r="F64" s="667"/>
      <c r="G64" s="667">
        <v>5</v>
      </c>
      <c r="H64" s="667">
        <v>5</v>
      </c>
      <c r="I64" s="667">
        <v>5</v>
      </c>
      <c r="J64" s="668">
        <v>400</v>
      </c>
      <c r="K64" s="667"/>
      <c r="L64" s="667">
        <v>80</v>
      </c>
      <c r="M64" s="672">
        <v>30</v>
      </c>
      <c r="N64" s="667">
        <v>30</v>
      </c>
      <c r="O64" s="668">
        <v>495</v>
      </c>
      <c r="P64" s="670">
        <v>149.36000000000001</v>
      </c>
      <c r="Q64" s="670">
        <f t="shared" si="0"/>
        <v>73933.200000000012</v>
      </c>
    </row>
    <row r="65" spans="1:17" ht="23.25" thickBot="1" x14ac:dyDescent="0.3">
      <c r="A65" s="664">
        <v>60</v>
      </c>
      <c r="B65" s="665">
        <v>8003576</v>
      </c>
      <c r="C65" s="666" t="s">
        <v>1930</v>
      </c>
      <c r="D65" s="667" t="s">
        <v>2704</v>
      </c>
      <c r="E65" s="667"/>
      <c r="F65" s="667"/>
      <c r="G65" s="667">
        <v>1200</v>
      </c>
      <c r="H65" s="667">
        <v>500</v>
      </c>
      <c r="I65" s="667">
        <v>500</v>
      </c>
      <c r="J65" s="668">
        <v>400</v>
      </c>
      <c r="K65" s="667"/>
      <c r="L65" s="667">
        <v>100</v>
      </c>
      <c r="M65" s="672">
        <v>5</v>
      </c>
      <c r="N65" s="667">
        <v>50</v>
      </c>
      <c r="O65" s="671">
        <v>2700</v>
      </c>
      <c r="P65" s="670">
        <v>19.850000000000001</v>
      </c>
      <c r="Q65" s="670">
        <f t="shared" si="0"/>
        <v>53595.000000000007</v>
      </c>
    </row>
    <row r="66" spans="1:17" ht="34.5" thickBot="1" x14ac:dyDescent="0.3">
      <c r="A66" s="664">
        <v>61</v>
      </c>
      <c r="B66" s="665">
        <v>8001432</v>
      </c>
      <c r="C66" s="666" t="s">
        <v>3535</v>
      </c>
      <c r="D66" s="667" t="s">
        <v>21</v>
      </c>
      <c r="E66" s="667"/>
      <c r="F66" s="667"/>
      <c r="G66" s="667">
        <v>50</v>
      </c>
      <c r="H66" s="667"/>
      <c r="I66" s="667"/>
      <c r="J66" s="668">
        <v>400</v>
      </c>
      <c r="K66" s="667"/>
      <c r="L66" s="667">
        <v>0</v>
      </c>
      <c r="M66" s="672">
        <v>5</v>
      </c>
      <c r="N66" s="667"/>
      <c r="O66" s="668">
        <v>450</v>
      </c>
      <c r="P66" s="670">
        <v>23.5</v>
      </c>
      <c r="Q66" s="670">
        <f t="shared" si="0"/>
        <v>10575</v>
      </c>
    </row>
    <row r="67" spans="1:17" ht="57" thickBot="1" x14ac:dyDescent="0.3">
      <c r="A67" s="664">
        <v>62</v>
      </c>
      <c r="B67" s="665">
        <v>380001055</v>
      </c>
      <c r="C67" s="666" t="s">
        <v>3536</v>
      </c>
      <c r="D67" s="667" t="s">
        <v>20</v>
      </c>
      <c r="E67" s="667">
        <v>400</v>
      </c>
      <c r="F67" s="667">
        <v>400</v>
      </c>
      <c r="G67" s="667">
        <v>300</v>
      </c>
      <c r="H67" s="667">
        <v>300</v>
      </c>
      <c r="I67" s="667">
        <v>300</v>
      </c>
      <c r="J67" s="668">
        <v>400</v>
      </c>
      <c r="K67" s="667"/>
      <c r="L67" s="667">
        <v>0</v>
      </c>
      <c r="M67" s="667">
        <v>50</v>
      </c>
      <c r="N67" s="667">
        <v>20</v>
      </c>
      <c r="O67" s="671">
        <v>1700</v>
      </c>
      <c r="P67" s="670">
        <v>2.88</v>
      </c>
      <c r="Q67" s="670">
        <f t="shared" si="0"/>
        <v>4896</v>
      </c>
    </row>
    <row r="68" spans="1:17" ht="23.25" thickBot="1" x14ac:dyDescent="0.3">
      <c r="A68" s="664">
        <v>63</v>
      </c>
      <c r="B68" s="665">
        <v>232001157</v>
      </c>
      <c r="C68" s="666" t="s">
        <v>1970</v>
      </c>
      <c r="D68" s="667" t="s">
        <v>20</v>
      </c>
      <c r="E68" s="667"/>
      <c r="F68" s="667"/>
      <c r="G68" s="667">
        <v>3</v>
      </c>
      <c r="H68" s="667"/>
      <c r="I68" s="667"/>
      <c r="J68" s="668">
        <v>400</v>
      </c>
      <c r="K68" s="667"/>
      <c r="L68" s="667">
        <v>0</v>
      </c>
      <c r="M68" s="667"/>
      <c r="N68" s="667"/>
      <c r="O68" s="668">
        <v>403</v>
      </c>
      <c r="P68" s="670">
        <v>0.5</v>
      </c>
      <c r="Q68" s="670">
        <f t="shared" si="0"/>
        <v>201.5</v>
      </c>
    </row>
    <row r="69" spans="1:17" ht="23.25" thickBot="1" x14ac:dyDescent="0.3">
      <c r="A69" s="664">
        <v>64</v>
      </c>
      <c r="B69" s="665">
        <v>232001158</v>
      </c>
      <c r="C69" s="666" t="s">
        <v>1971</v>
      </c>
      <c r="D69" s="667" t="s">
        <v>20</v>
      </c>
      <c r="E69" s="667"/>
      <c r="F69" s="667"/>
      <c r="G69" s="667">
        <v>3</v>
      </c>
      <c r="H69" s="667"/>
      <c r="I69" s="667"/>
      <c r="J69" s="668">
        <v>400</v>
      </c>
      <c r="K69" s="667"/>
      <c r="L69" s="667">
        <v>0</v>
      </c>
      <c r="M69" s="667"/>
      <c r="N69" s="667"/>
      <c r="O69" s="668">
        <v>403</v>
      </c>
      <c r="P69" s="670">
        <v>0.4</v>
      </c>
      <c r="Q69" s="670">
        <f t="shared" si="0"/>
        <v>161.20000000000002</v>
      </c>
    </row>
    <row r="70" spans="1:17" ht="23.25" thickBot="1" x14ac:dyDescent="0.3">
      <c r="A70" s="664">
        <v>65</v>
      </c>
      <c r="B70" s="665">
        <v>232001159</v>
      </c>
      <c r="C70" s="666" t="s">
        <v>1972</v>
      </c>
      <c r="D70" s="667" t="s">
        <v>20</v>
      </c>
      <c r="E70" s="667"/>
      <c r="F70" s="667"/>
      <c r="G70" s="667">
        <v>3</v>
      </c>
      <c r="H70" s="667"/>
      <c r="I70" s="667"/>
      <c r="J70" s="668">
        <v>400</v>
      </c>
      <c r="K70" s="667"/>
      <c r="L70" s="667">
        <v>0</v>
      </c>
      <c r="M70" s="667"/>
      <c r="N70" s="667"/>
      <c r="O70" s="668">
        <v>403</v>
      </c>
      <c r="P70" s="670">
        <v>0.49</v>
      </c>
      <c r="Q70" s="670">
        <f t="shared" si="0"/>
        <v>197.47</v>
      </c>
    </row>
    <row r="71" spans="1:17" ht="23.25" thickBot="1" x14ac:dyDescent="0.3">
      <c r="A71" s="664">
        <v>66</v>
      </c>
      <c r="B71" s="665">
        <v>232001156</v>
      </c>
      <c r="C71" s="666" t="s">
        <v>1973</v>
      </c>
      <c r="D71" s="667" t="s">
        <v>20</v>
      </c>
      <c r="E71" s="667"/>
      <c r="F71" s="667"/>
      <c r="G71" s="667">
        <v>3</v>
      </c>
      <c r="H71" s="667"/>
      <c r="I71" s="667"/>
      <c r="J71" s="668">
        <v>400</v>
      </c>
      <c r="K71" s="667"/>
      <c r="L71" s="667">
        <v>0</v>
      </c>
      <c r="M71" s="667"/>
      <c r="N71" s="667"/>
      <c r="O71" s="668">
        <v>403</v>
      </c>
      <c r="P71" s="670">
        <v>4.75</v>
      </c>
      <c r="Q71" s="670">
        <f t="shared" ref="Q71:Q104" si="1">O71*P71</f>
        <v>1914.25</v>
      </c>
    </row>
    <row r="72" spans="1:17" ht="23.25" thickBot="1" x14ac:dyDescent="0.3">
      <c r="A72" s="664">
        <v>67</v>
      </c>
      <c r="B72" s="665">
        <v>232001155</v>
      </c>
      <c r="C72" s="666" t="s">
        <v>1974</v>
      </c>
      <c r="D72" s="667" t="s">
        <v>49</v>
      </c>
      <c r="E72" s="667"/>
      <c r="F72" s="667"/>
      <c r="G72" s="667">
        <v>3</v>
      </c>
      <c r="H72" s="667"/>
      <c r="I72" s="667"/>
      <c r="J72" s="668">
        <v>400</v>
      </c>
      <c r="K72" s="667"/>
      <c r="L72" s="667">
        <v>0</v>
      </c>
      <c r="M72" s="667"/>
      <c r="N72" s="667"/>
      <c r="O72" s="668">
        <v>403</v>
      </c>
      <c r="P72" s="670">
        <v>4.75</v>
      </c>
      <c r="Q72" s="670">
        <f t="shared" si="1"/>
        <v>1914.25</v>
      </c>
    </row>
    <row r="73" spans="1:17" ht="23.25" thickBot="1" x14ac:dyDescent="0.3">
      <c r="A73" s="664">
        <v>68</v>
      </c>
      <c r="B73" s="665">
        <v>232001160</v>
      </c>
      <c r="C73" s="666" t="s">
        <v>1975</v>
      </c>
      <c r="D73" s="667" t="s">
        <v>49</v>
      </c>
      <c r="E73" s="667"/>
      <c r="F73" s="667"/>
      <c r="G73" s="667">
        <v>3</v>
      </c>
      <c r="H73" s="667"/>
      <c r="I73" s="667"/>
      <c r="J73" s="668">
        <v>300</v>
      </c>
      <c r="K73" s="667"/>
      <c r="L73" s="667">
        <v>0</v>
      </c>
      <c r="M73" s="667"/>
      <c r="N73" s="667"/>
      <c r="O73" s="668">
        <v>303</v>
      </c>
      <c r="P73" s="670">
        <v>49.76</v>
      </c>
      <c r="Q73" s="670">
        <f t="shared" si="1"/>
        <v>15077.279999999999</v>
      </c>
    </row>
    <row r="74" spans="1:17" ht="23.25" thickBot="1" x14ac:dyDescent="0.3">
      <c r="A74" s="664">
        <v>69</v>
      </c>
      <c r="B74" s="665">
        <v>232001161</v>
      </c>
      <c r="C74" s="666" t="s">
        <v>1976</v>
      </c>
      <c r="D74" s="667" t="s">
        <v>2722</v>
      </c>
      <c r="E74" s="667"/>
      <c r="F74" s="667"/>
      <c r="G74" s="667">
        <v>3</v>
      </c>
      <c r="H74" s="667"/>
      <c r="I74" s="667"/>
      <c r="J74" s="668">
        <v>400</v>
      </c>
      <c r="K74" s="667"/>
      <c r="L74" s="667">
        <v>0</v>
      </c>
      <c r="M74" s="667"/>
      <c r="N74" s="667"/>
      <c r="O74" s="668">
        <v>403</v>
      </c>
      <c r="P74" s="670">
        <v>39.31</v>
      </c>
      <c r="Q74" s="670">
        <f t="shared" si="1"/>
        <v>15841.93</v>
      </c>
    </row>
    <row r="75" spans="1:17" ht="23.25" thickBot="1" x14ac:dyDescent="0.3">
      <c r="A75" s="664">
        <v>70</v>
      </c>
      <c r="B75" s="665">
        <v>232001091</v>
      </c>
      <c r="C75" s="666" t="s">
        <v>3537</v>
      </c>
      <c r="D75" s="667" t="s">
        <v>2722</v>
      </c>
      <c r="E75" s="667"/>
      <c r="F75" s="667"/>
      <c r="G75" s="667">
        <v>48</v>
      </c>
      <c r="H75" s="667">
        <v>48</v>
      </c>
      <c r="I75" s="667">
        <v>30</v>
      </c>
      <c r="J75" s="668">
        <v>400</v>
      </c>
      <c r="K75" s="667"/>
      <c r="L75" s="667">
        <v>200</v>
      </c>
      <c r="M75" s="667">
        <v>30</v>
      </c>
      <c r="N75" s="667"/>
      <c r="O75" s="668">
        <v>726</v>
      </c>
      <c r="P75" s="670">
        <v>3</v>
      </c>
      <c r="Q75" s="670">
        <f t="shared" si="1"/>
        <v>2178</v>
      </c>
    </row>
    <row r="76" spans="1:17" ht="34.5" thickBot="1" x14ac:dyDescent="0.3">
      <c r="A76" s="664">
        <v>71</v>
      </c>
      <c r="B76" s="665">
        <v>8003206</v>
      </c>
      <c r="C76" s="666" t="s">
        <v>3538</v>
      </c>
      <c r="D76" s="667" t="s">
        <v>20</v>
      </c>
      <c r="E76" s="667">
        <v>12</v>
      </c>
      <c r="F76" s="667">
        <v>12</v>
      </c>
      <c r="G76" s="667">
        <v>48</v>
      </c>
      <c r="H76" s="667">
        <v>48</v>
      </c>
      <c r="I76" s="667">
        <v>30</v>
      </c>
      <c r="J76" s="668">
        <v>300</v>
      </c>
      <c r="K76" s="667"/>
      <c r="L76" s="667">
        <v>100</v>
      </c>
      <c r="M76" s="667">
        <v>30</v>
      </c>
      <c r="N76" s="667"/>
      <c r="O76" s="668">
        <v>538</v>
      </c>
      <c r="P76" s="670">
        <v>2</v>
      </c>
      <c r="Q76" s="670">
        <f t="shared" si="1"/>
        <v>1076</v>
      </c>
    </row>
    <row r="77" spans="1:17" ht="34.5" thickBot="1" x14ac:dyDescent="0.3">
      <c r="A77" s="664">
        <v>72</v>
      </c>
      <c r="B77" s="665">
        <v>8002514</v>
      </c>
      <c r="C77" s="666" t="s">
        <v>3539</v>
      </c>
      <c r="D77" s="667" t="s">
        <v>20</v>
      </c>
      <c r="E77" s="667">
        <v>12</v>
      </c>
      <c r="F77" s="667">
        <v>12</v>
      </c>
      <c r="G77" s="667">
        <v>48</v>
      </c>
      <c r="H77" s="667">
        <v>48</v>
      </c>
      <c r="I77" s="667">
        <v>30</v>
      </c>
      <c r="J77" s="668">
        <v>300</v>
      </c>
      <c r="K77" s="667"/>
      <c r="L77" s="667">
        <v>100</v>
      </c>
      <c r="M77" s="667">
        <v>30</v>
      </c>
      <c r="N77" s="667"/>
      <c r="O77" s="668">
        <v>538</v>
      </c>
      <c r="P77" s="670">
        <v>4.28</v>
      </c>
      <c r="Q77" s="670">
        <f t="shared" si="1"/>
        <v>2302.6400000000003</v>
      </c>
    </row>
    <row r="78" spans="1:17" ht="34.5" thickBot="1" x14ac:dyDescent="0.3">
      <c r="A78" s="664">
        <v>73</v>
      </c>
      <c r="B78" s="665">
        <v>8001088</v>
      </c>
      <c r="C78" s="666" t="s">
        <v>3540</v>
      </c>
      <c r="D78" s="667" t="s">
        <v>20</v>
      </c>
      <c r="E78" s="667">
        <v>12</v>
      </c>
      <c r="F78" s="667">
        <v>12</v>
      </c>
      <c r="G78" s="667">
        <v>48</v>
      </c>
      <c r="H78" s="667">
        <v>48</v>
      </c>
      <c r="I78" s="667">
        <v>30</v>
      </c>
      <c r="J78" s="668">
        <v>100</v>
      </c>
      <c r="K78" s="667"/>
      <c r="L78" s="667">
        <v>100</v>
      </c>
      <c r="M78" s="667">
        <v>30</v>
      </c>
      <c r="N78" s="667"/>
      <c r="O78" s="668">
        <v>338</v>
      </c>
      <c r="P78" s="670">
        <v>3.59</v>
      </c>
      <c r="Q78" s="670">
        <f t="shared" si="1"/>
        <v>1213.4199999999998</v>
      </c>
    </row>
    <row r="79" spans="1:17" ht="68.25" thickBot="1" x14ac:dyDescent="0.3">
      <c r="A79" s="664">
        <v>74</v>
      </c>
      <c r="B79" s="665">
        <v>8002838</v>
      </c>
      <c r="C79" s="666" t="s">
        <v>3541</v>
      </c>
      <c r="D79" s="667" t="s">
        <v>20</v>
      </c>
      <c r="E79" s="667"/>
      <c r="F79" s="667"/>
      <c r="G79" s="667">
        <v>30</v>
      </c>
      <c r="H79" s="667">
        <v>30</v>
      </c>
      <c r="I79" s="667">
        <v>30</v>
      </c>
      <c r="J79" s="668">
        <v>100</v>
      </c>
      <c r="K79" s="667"/>
      <c r="L79" s="667">
        <v>200</v>
      </c>
      <c r="M79" s="667"/>
      <c r="N79" s="667"/>
      <c r="O79" s="668">
        <v>390</v>
      </c>
      <c r="P79" s="670">
        <v>2.99</v>
      </c>
      <c r="Q79" s="670">
        <f t="shared" si="1"/>
        <v>1166.1000000000001</v>
      </c>
    </row>
    <row r="80" spans="1:17" ht="68.25" thickBot="1" x14ac:dyDescent="0.3">
      <c r="A80" s="664">
        <v>75</v>
      </c>
      <c r="B80" s="665">
        <v>8002840</v>
      </c>
      <c r="C80" s="666" t="s">
        <v>3542</v>
      </c>
      <c r="D80" s="667" t="s">
        <v>20</v>
      </c>
      <c r="E80" s="667"/>
      <c r="F80" s="667"/>
      <c r="G80" s="667">
        <v>30</v>
      </c>
      <c r="H80" s="667">
        <v>30</v>
      </c>
      <c r="I80" s="667">
        <v>30</v>
      </c>
      <c r="J80" s="668">
        <v>500</v>
      </c>
      <c r="K80" s="667"/>
      <c r="L80" s="667">
        <v>200</v>
      </c>
      <c r="M80" s="667"/>
      <c r="N80" s="667"/>
      <c r="O80" s="668">
        <v>790</v>
      </c>
      <c r="P80" s="670">
        <v>2.99</v>
      </c>
      <c r="Q80" s="670">
        <f t="shared" si="1"/>
        <v>2362.1000000000004</v>
      </c>
    </row>
    <row r="81" spans="1:17" ht="68.25" thickBot="1" x14ac:dyDescent="0.3">
      <c r="A81" s="664">
        <v>76</v>
      </c>
      <c r="B81" s="665">
        <v>8003201</v>
      </c>
      <c r="C81" s="666" t="s">
        <v>3543</v>
      </c>
      <c r="D81" s="667" t="s">
        <v>20</v>
      </c>
      <c r="E81" s="667"/>
      <c r="F81" s="667"/>
      <c r="G81" s="667">
        <v>30</v>
      </c>
      <c r="H81" s="667">
        <v>30</v>
      </c>
      <c r="I81" s="667">
        <v>30</v>
      </c>
      <c r="J81" s="668">
        <v>20</v>
      </c>
      <c r="K81" s="667"/>
      <c r="L81" s="667">
        <v>200</v>
      </c>
      <c r="M81" s="667"/>
      <c r="N81" s="667"/>
      <c r="O81" s="668">
        <v>310</v>
      </c>
      <c r="P81" s="670">
        <v>3</v>
      </c>
      <c r="Q81" s="670">
        <f t="shared" si="1"/>
        <v>930</v>
      </c>
    </row>
    <row r="82" spans="1:17" ht="68.25" thickBot="1" x14ac:dyDescent="0.3">
      <c r="A82" s="664">
        <v>77</v>
      </c>
      <c r="B82" s="665">
        <v>8002835</v>
      </c>
      <c r="C82" s="666" t="s">
        <v>3544</v>
      </c>
      <c r="D82" s="667" t="s">
        <v>20</v>
      </c>
      <c r="E82" s="667"/>
      <c r="F82" s="667"/>
      <c r="G82" s="667">
        <v>30</v>
      </c>
      <c r="H82" s="667">
        <v>30</v>
      </c>
      <c r="I82" s="667">
        <v>30</v>
      </c>
      <c r="J82" s="668">
        <v>5</v>
      </c>
      <c r="K82" s="667"/>
      <c r="L82" s="667">
        <v>200</v>
      </c>
      <c r="M82" s="667"/>
      <c r="N82" s="667"/>
      <c r="O82" s="668">
        <v>295</v>
      </c>
      <c r="P82" s="670">
        <v>2.83</v>
      </c>
      <c r="Q82" s="670">
        <f t="shared" si="1"/>
        <v>834.85</v>
      </c>
    </row>
    <row r="83" spans="1:17" ht="68.25" thickBot="1" x14ac:dyDescent="0.3">
      <c r="A83" s="664">
        <v>78</v>
      </c>
      <c r="B83" s="665">
        <v>8002837</v>
      </c>
      <c r="C83" s="666" t="s">
        <v>3545</v>
      </c>
      <c r="D83" s="667" t="s">
        <v>20</v>
      </c>
      <c r="E83" s="667"/>
      <c r="F83" s="667"/>
      <c r="G83" s="667">
        <v>30</v>
      </c>
      <c r="H83" s="667">
        <v>30</v>
      </c>
      <c r="I83" s="667">
        <v>30</v>
      </c>
      <c r="J83" s="668">
        <v>1</v>
      </c>
      <c r="K83" s="667"/>
      <c r="L83" s="667">
        <v>200</v>
      </c>
      <c r="M83" s="667"/>
      <c r="N83" s="667"/>
      <c r="O83" s="668">
        <v>291</v>
      </c>
      <c r="P83" s="670">
        <v>3.66</v>
      </c>
      <c r="Q83" s="670">
        <f t="shared" si="1"/>
        <v>1065.06</v>
      </c>
    </row>
    <row r="84" spans="1:17" ht="68.25" thickBot="1" x14ac:dyDescent="0.3">
      <c r="A84" s="664">
        <v>79</v>
      </c>
      <c r="B84" s="665">
        <v>8002839</v>
      </c>
      <c r="C84" s="666" t="s">
        <v>3546</v>
      </c>
      <c r="D84" s="667" t="s">
        <v>20</v>
      </c>
      <c r="E84" s="667"/>
      <c r="F84" s="667"/>
      <c r="G84" s="667">
        <v>30</v>
      </c>
      <c r="H84" s="667">
        <v>30</v>
      </c>
      <c r="I84" s="667">
        <v>30</v>
      </c>
      <c r="J84" s="668">
        <v>500</v>
      </c>
      <c r="K84" s="667"/>
      <c r="L84" s="667">
        <v>200</v>
      </c>
      <c r="M84" s="667"/>
      <c r="N84" s="667"/>
      <c r="O84" s="668">
        <v>790</v>
      </c>
      <c r="P84" s="670">
        <v>3.66</v>
      </c>
      <c r="Q84" s="670">
        <f t="shared" si="1"/>
        <v>2891.4</v>
      </c>
    </row>
    <row r="85" spans="1:17" ht="68.25" thickBot="1" x14ac:dyDescent="0.3">
      <c r="A85" s="664">
        <v>80</v>
      </c>
      <c r="B85" s="665">
        <v>8002841</v>
      </c>
      <c r="C85" s="666" t="s">
        <v>3547</v>
      </c>
      <c r="D85" s="667" t="s">
        <v>20</v>
      </c>
      <c r="E85" s="667"/>
      <c r="F85" s="667"/>
      <c r="G85" s="667">
        <v>30</v>
      </c>
      <c r="H85" s="667">
        <v>30</v>
      </c>
      <c r="I85" s="667">
        <v>30</v>
      </c>
      <c r="J85" s="668">
        <v>100</v>
      </c>
      <c r="K85" s="667"/>
      <c r="L85" s="667">
        <v>200</v>
      </c>
      <c r="M85" s="667"/>
      <c r="N85" s="667"/>
      <c r="O85" s="668">
        <v>390</v>
      </c>
      <c r="P85" s="670">
        <v>3.66</v>
      </c>
      <c r="Q85" s="670">
        <f t="shared" si="1"/>
        <v>1427.4</v>
      </c>
    </row>
    <row r="86" spans="1:17" ht="68.25" thickBot="1" x14ac:dyDescent="0.3">
      <c r="A86" s="664">
        <v>81</v>
      </c>
      <c r="B86" s="665">
        <v>8002842</v>
      </c>
      <c r="C86" s="666" t="s">
        <v>3548</v>
      </c>
      <c r="D86" s="667" t="s">
        <v>20</v>
      </c>
      <c r="E86" s="667"/>
      <c r="F86" s="667"/>
      <c r="G86" s="667">
        <v>30</v>
      </c>
      <c r="H86" s="667">
        <v>30</v>
      </c>
      <c r="I86" s="667">
        <v>30</v>
      </c>
      <c r="J86" s="668">
        <v>100</v>
      </c>
      <c r="K86" s="667"/>
      <c r="L86" s="667">
        <v>200</v>
      </c>
      <c r="M86" s="667">
        <v>5</v>
      </c>
      <c r="N86" s="667"/>
      <c r="O86" s="668">
        <v>390</v>
      </c>
      <c r="P86" s="670">
        <v>3.66</v>
      </c>
      <c r="Q86" s="670">
        <f t="shared" si="1"/>
        <v>1427.4</v>
      </c>
    </row>
    <row r="87" spans="1:17" ht="68.25" thickBot="1" x14ac:dyDescent="0.3">
      <c r="A87" s="664">
        <v>82</v>
      </c>
      <c r="B87" s="665">
        <v>8002836</v>
      </c>
      <c r="C87" s="666" t="s">
        <v>3549</v>
      </c>
      <c r="D87" s="667" t="s">
        <v>20</v>
      </c>
      <c r="E87" s="667"/>
      <c r="F87" s="667"/>
      <c r="G87" s="667"/>
      <c r="H87" s="667">
        <v>30</v>
      </c>
      <c r="I87" s="667">
        <v>30</v>
      </c>
      <c r="J87" s="668">
        <v>100</v>
      </c>
      <c r="K87" s="667"/>
      <c r="L87" s="667">
        <v>200</v>
      </c>
      <c r="M87" s="667">
        <v>5</v>
      </c>
      <c r="N87" s="667"/>
      <c r="O87" s="668">
        <v>360</v>
      </c>
      <c r="P87" s="670">
        <v>2.99</v>
      </c>
      <c r="Q87" s="670">
        <f t="shared" si="1"/>
        <v>1076.4000000000001</v>
      </c>
    </row>
    <row r="88" spans="1:17" ht="57" thickBot="1" x14ac:dyDescent="0.3">
      <c r="A88" s="664">
        <v>83</v>
      </c>
      <c r="B88" s="665">
        <v>8002853</v>
      </c>
      <c r="C88" s="666" t="s">
        <v>3550</v>
      </c>
      <c r="D88" s="667" t="s">
        <v>20</v>
      </c>
      <c r="E88" s="667"/>
      <c r="F88" s="667"/>
      <c r="G88" s="667">
        <v>25</v>
      </c>
      <c r="H88" s="667">
        <v>25</v>
      </c>
      <c r="I88" s="667">
        <v>25</v>
      </c>
      <c r="J88" s="668">
        <v>2</v>
      </c>
      <c r="K88" s="667"/>
      <c r="L88" s="667">
        <v>90</v>
      </c>
      <c r="M88" s="667">
        <v>10</v>
      </c>
      <c r="N88" s="667">
        <v>5</v>
      </c>
      <c r="O88" s="668">
        <v>167</v>
      </c>
      <c r="P88" s="670">
        <v>30</v>
      </c>
      <c r="Q88" s="670">
        <f t="shared" si="1"/>
        <v>5010</v>
      </c>
    </row>
    <row r="89" spans="1:17" ht="57" thickBot="1" x14ac:dyDescent="0.3">
      <c r="A89" s="664">
        <v>84</v>
      </c>
      <c r="B89" s="665">
        <v>8003211</v>
      </c>
      <c r="C89" s="666" t="s">
        <v>3551</v>
      </c>
      <c r="D89" s="667" t="s">
        <v>20</v>
      </c>
      <c r="E89" s="667"/>
      <c r="F89" s="667"/>
      <c r="G89" s="667">
        <v>20</v>
      </c>
      <c r="H89" s="667">
        <v>20</v>
      </c>
      <c r="I89" s="667">
        <v>20</v>
      </c>
      <c r="J89" s="668">
        <v>2</v>
      </c>
      <c r="K89" s="667"/>
      <c r="L89" s="667">
        <v>90</v>
      </c>
      <c r="M89" s="667">
        <v>10</v>
      </c>
      <c r="N89" s="667">
        <v>5</v>
      </c>
      <c r="O89" s="668">
        <v>152</v>
      </c>
      <c r="P89" s="670">
        <v>30</v>
      </c>
      <c r="Q89" s="670">
        <f t="shared" si="1"/>
        <v>4560</v>
      </c>
    </row>
    <row r="90" spans="1:17" ht="23.25" thickBot="1" x14ac:dyDescent="0.3">
      <c r="A90" s="664">
        <v>85</v>
      </c>
      <c r="B90" s="665">
        <v>8003687</v>
      </c>
      <c r="C90" s="666" t="s">
        <v>1977</v>
      </c>
      <c r="D90" s="667" t="s">
        <v>20</v>
      </c>
      <c r="E90" s="667"/>
      <c r="F90" s="667"/>
      <c r="G90" s="667"/>
      <c r="H90" s="667"/>
      <c r="I90" s="667"/>
      <c r="J90" s="668">
        <v>2</v>
      </c>
      <c r="K90" s="667"/>
      <c r="L90" s="667">
        <v>70</v>
      </c>
      <c r="M90" s="667"/>
      <c r="N90" s="667"/>
      <c r="O90" s="668">
        <v>72</v>
      </c>
      <c r="P90" s="670">
        <v>42.5</v>
      </c>
      <c r="Q90" s="670">
        <f t="shared" si="1"/>
        <v>3060</v>
      </c>
    </row>
    <row r="91" spans="1:17" ht="23.25" thickBot="1" x14ac:dyDescent="0.3">
      <c r="A91" s="664">
        <v>86</v>
      </c>
      <c r="B91" s="665">
        <v>8003686</v>
      </c>
      <c r="C91" s="666" t="s">
        <v>1978</v>
      </c>
      <c r="D91" s="667" t="s">
        <v>20</v>
      </c>
      <c r="E91" s="667"/>
      <c r="F91" s="667"/>
      <c r="G91" s="667"/>
      <c r="H91" s="667"/>
      <c r="I91" s="667"/>
      <c r="J91" s="668">
        <v>300</v>
      </c>
      <c r="K91" s="667"/>
      <c r="L91" s="667">
        <v>70</v>
      </c>
      <c r="M91" s="667">
        <v>10</v>
      </c>
      <c r="N91" s="667"/>
      <c r="O91" s="668">
        <v>370</v>
      </c>
      <c r="P91" s="670">
        <v>57.5</v>
      </c>
      <c r="Q91" s="670">
        <f t="shared" si="1"/>
        <v>21275</v>
      </c>
    </row>
    <row r="92" spans="1:17" ht="79.5" thickBot="1" x14ac:dyDescent="0.3">
      <c r="A92" s="664">
        <v>87</v>
      </c>
      <c r="B92" s="665">
        <v>8003408</v>
      </c>
      <c r="C92" s="666" t="s">
        <v>3552</v>
      </c>
      <c r="D92" s="667" t="s">
        <v>20</v>
      </c>
      <c r="E92" s="667"/>
      <c r="F92" s="667"/>
      <c r="G92" s="667"/>
      <c r="H92" s="667">
        <v>5</v>
      </c>
      <c r="I92" s="667">
        <v>5</v>
      </c>
      <c r="J92" s="668">
        <v>50</v>
      </c>
      <c r="K92" s="667"/>
      <c r="L92" s="667">
        <v>50</v>
      </c>
      <c r="M92" s="667"/>
      <c r="N92" s="667">
        <v>2</v>
      </c>
      <c r="O92" s="668">
        <v>110</v>
      </c>
      <c r="P92" s="670">
        <v>100</v>
      </c>
      <c r="Q92" s="670">
        <f t="shared" si="1"/>
        <v>11000</v>
      </c>
    </row>
    <row r="93" spans="1:17" ht="57" thickBot="1" x14ac:dyDescent="0.3">
      <c r="A93" s="664">
        <v>88</v>
      </c>
      <c r="B93" s="665">
        <v>6001625</v>
      </c>
      <c r="C93" s="666" t="s">
        <v>3553</v>
      </c>
      <c r="D93" s="667" t="s">
        <v>20</v>
      </c>
      <c r="E93" s="667"/>
      <c r="F93" s="667"/>
      <c r="G93" s="667">
        <v>30</v>
      </c>
      <c r="H93" s="667">
        <v>30</v>
      </c>
      <c r="I93" s="667">
        <v>30</v>
      </c>
      <c r="J93" s="668">
        <v>60</v>
      </c>
      <c r="K93" s="667"/>
      <c r="L93" s="667">
        <v>30</v>
      </c>
      <c r="M93" s="667"/>
      <c r="N93" s="667">
        <v>2</v>
      </c>
      <c r="O93" s="668">
        <v>180</v>
      </c>
      <c r="P93" s="670">
        <v>35</v>
      </c>
      <c r="Q93" s="670">
        <f t="shared" si="1"/>
        <v>6300</v>
      </c>
    </row>
    <row r="94" spans="1:17" ht="57" thickBot="1" x14ac:dyDescent="0.3">
      <c r="A94" s="664">
        <v>89</v>
      </c>
      <c r="B94" s="665">
        <v>8001646</v>
      </c>
      <c r="C94" s="666" t="s">
        <v>3554</v>
      </c>
      <c r="D94" s="667" t="s">
        <v>20</v>
      </c>
      <c r="E94" s="667"/>
      <c r="F94" s="667"/>
      <c r="G94" s="667">
        <v>3</v>
      </c>
      <c r="H94" s="667">
        <v>3</v>
      </c>
      <c r="I94" s="667">
        <v>3</v>
      </c>
      <c r="J94" s="668">
        <v>300</v>
      </c>
      <c r="K94" s="667"/>
      <c r="L94" s="667">
        <v>60</v>
      </c>
      <c r="M94" s="672"/>
      <c r="N94" s="667">
        <v>3</v>
      </c>
      <c r="O94" s="668">
        <v>369</v>
      </c>
      <c r="P94" s="670">
        <v>70</v>
      </c>
      <c r="Q94" s="670">
        <f t="shared" si="1"/>
        <v>25830</v>
      </c>
    </row>
    <row r="95" spans="1:17" ht="113.25" thickBot="1" x14ac:dyDescent="0.3">
      <c r="A95" s="664">
        <v>90</v>
      </c>
      <c r="B95" s="665">
        <v>370001035</v>
      </c>
      <c r="C95" s="666" t="s">
        <v>3555</v>
      </c>
      <c r="D95" s="667" t="s">
        <v>20</v>
      </c>
      <c r="E95" s="667"/>
      <c r="F95" s="667"/>
      <c r="G95" s="667">
        <v>30</v>
      </c>
      <c r="H95" s="667">
        <v>30</v>
      </c>
      <c r="I95" s="667">
        <v>30</v>
      </c>
      <c r="J95" s="668">
        <v>100</v>
      </c>
      <c r="K95" s="667"/>
      <c r="L95" s="667">
        <v>30</v>
      </c>
      <c r="M95" s="672"/>
      <c r="N95" s="667"/>
      <c r="O95" s="668">
        <v>220</v>
      </c>
      <c r="P95" s="670">
        <v>156</v>
      </c>
      <c r="Q95" s="670">
        <f t="shared" si="1"/>
        <v>34320</v>
      </c>
    </row>
    <row r="96" spans="1:17" ht="34.5" thickBot="1" x14ac:dyDescent="0.3">
      <c r="A96" s="664">
        <v>91</v>
      </c>
      <c r="B96" s="665">
        <v>8001130</v>
      </c>
      <c r="C96" s="666" t="s">
        <v>3556</v>
      </c>
      <c r="D96" s="667" t="s">
        <v>20</v>
      </c>
      <c r="E96" s="667"/>
      <c r="F96" s="667"/>
      <c r="G96" s="667"/>
      <c r="H96" s="667">
        <v>30</v>
      </c>
      <c r="I96" s="667">
        <v>30</v>
      </c>
      <c r="J96" s="668">
        <v>50</v>
      </c>
      <c r="K96" s="667"/>
      <c r="L96" s="667">
        <v>50</v>
      </c>
      <c r="M96" s="672"/>
      <c r="N96" s="667">
        <v>15</v>
      </c>
      <c r="O96" s="668">
        <v>160</v>
      </c>
      <c r="P96" s="670">
        <v>73.27</v>
      </c>
      <c r="Q96" s="670">
        <f t="shared" si="1"/>
        <v>11723.199999999999</v>
      </c>
    </row>
    <row r="97" spans="1:17" ht="34.5" thickBot="1" x14ac:dyDescent="0.3">
      <c r="A97" s="664">
        <v>92</v>
      </c>
      <c r="B97" s="665">
        <v>380001130</v>
      </c>
      <c r="C97" s="666" t="s">
        <v>3557</v>
      </c>
      <c r="D97" s="667" t="s">
        <v>20</v>
      </c>
      <c r="E97" s="667"/>
      <c r="F97" s="667"/>
      <c r="G97" s="667"/>
      <c r="H97" s="667">
        <v>30</v>
      </c>
      <c r="I97" s="667">
        <v>30</v>
      </c>
      <c r="J97" s="668">
        <v>50</v>
      </c>
      <c r="K97" s="667"/>
      <c r="L97" s="667">
        <v>50</v>
      </c>
      <c r="M97" s="672">
        <v>30</v>
      </c>
      <c r="N97" s="667">
        <v>10</v>
      </c>
      <c r="O97" s="668">
        <v>160</v>
      </c>
      <c r="P97" s="670">
        <v>6.55</v>
      </c>
      <c r="Q97" s="670">
        <f t="shared" si="1"/>
        <v>1048</v>
      </c>
    </row>
    <row r="98" spans="1:17" ht="23.25" thickBot="1" x14ac:dyDescent="0.3">
      <c r="A98" s="664">
        <v>93</v>
      </c>
      <c r="B98" s="665">
        <v>8002477</v>
      </c>
      <c r="C98" s="666" t="s">
        <v>3558</v>
      </c>
      <c r="D98" s="667" t="s">
        <v>20</v>
      </c>
      <c r="E98" s="667"/>
      <c r="F98" s="667"/>
      <c r="G98" s="667"/>
      <c r="H98" s="667">
        <v>30</v>
      </c>
      <c r="I98" s="667">
        <v>30</v>
      </c>
      <c r="J98" s="668">
        <v>500</v>
      </c>
      <c r="K98" s="667"/>
      <c r="L98" s="667">
        <v>0</v>
      </c>
      <c r="M98" s="672"/>
      <c r="N98" s="667">
        <v>30</v>
      </c>
      <c r="O98" s="668">
        <v>560</v>
      </c>
      <c r="P98" s="670">
        <v>2.23</v>
      </c>
      <c r="Q98" s="670">
        <f t="shared" si="1"/>
        <v>1248.8</v>
      </c>
    </row>
    <row r="99" spans="1:17" ht="23.25" thickBot="1" x14ac:dyDescent="0.3">
      <c r="A99" s="664">
        <v>94</v>
      </c>
      <c r="B99" s="665">
        <v>8003693</v>
      </c>
      <c r="C99" s="666" t="s">
        <v>1979</v>
      </c>
      <c r="D99" s="667" t="s">
        <v>20</v>
      </c>
      <c r="E99" s="667"/>
      <c r="F99" s="667"/>
      <c r="G99" s="667"/>
      <c r="H99" s="667"/>
      <c r="I99" s="667"/>
      <c r="J99" s="668">
        <v>200</v>
      </c>
      <c r="K99" s="667"/>
      <c r="L99" s="667">
        <v>100</v>
      </c>
      <c r="M99" s="672"/>
      <c r="N99" s="667">
        <v>10</v>
      </c>
      <c r="O99" s="668">
        <v>300</v>
      </c>
      <c r="P99" s="670">
        <v>10</v>
      </c>
      <c r="Q99" s="670">
        <f t="shared" si="1"/>
        <v>3000</v>
      </c>
    </row>
    <row r="100" spans="1:17" ht="68.25" thickBot="1" x14ac:dyDescent="0.3">
      <c r="A100" s="664">
        <v>95</v>
      </c>
      <c r="B100" s="665">
        <v>8002536</v>
      </c>
      <c r="C100" s="666" t="s">
        <v>3559</v>
      </c>
      <c r="D100" s="667" t="s">
        <v>20</v>
      </c>
      <c r="E100" s="667"/>
      <c r="F100" s="667"/>
      <c r="G100" s="667">
        <v>40</v>
      </c>
      <c r="H100" s="667">
        <v>40</v>
      </c>
      <c r="I100" s="667">
        <v>40</v>
      </c>
      <c r="J100" s="668">
        <v>300</v>
      </c>
      <c r="K100" s="667"/>
      <c r="L100" s="667">
        <v>100</v>
      </c>
      <c r="M100" s="672">
        <v>30</v>
      </c>
      <c r="N100" s="667">
        <v>5</v>
      </c>
      <c r="O100" s="668">
        <v>520</v>
      </c>
      <c r="P100" s="670">
        <v>25</v>
      </c>
      <c r="Q100" s="670">
        <f t="shared" si="1"/>
        <v>13000</v>
      </c>
    </row>
    <row r="101" spans="1:17" ht="79.5" thickBot="1" x14ac:dyDescent="0.3">
      <c r="A101" s="664">
        <v>96</v>
      </c>
      <c r="B101" s="665">
        <v>8001233</v>
      </c>
      <c r="C101" s="666" t="s">
        <v>3560</v>
      </c>
      <c r="D101" s="667" t="s">
        <v>20</v>
      </c>
      <c r="E101" s="667"/>
      <c r="F101" s="667"/>
      <c r="G101" s="667">
        <v>100</v>
      </c>
      <c r="H101" s="667">
        <v>100</v>
      </c>
      <c r="I101" s="667">
        <v>100</v>
      </c>
      <c r="J101" s="668">
        <v>300</v>
      </c>
      <c r="K101" s="667"/>
      <c r="L101" s="667">
        <v>100</v>
      </c>
      <c r="M101" s="667">
        <v>30</v>
      </c>
      <c r="N101" s="667">
        <v>20</v>
      </c>
      <c r="O101" s="668">
        <v>700</v>
      </c>
      <c r="P101" s="670">
        <v>4.0999999999999996</v>
      </c>
      <c r="Q101" s="670">
        <f t="shared" si="1"/>
        <v>2869.9999999999995</v>
      </c>
    </row>
    <row r="102" spans="1:17" ht="57" thickBot="1" x14ac:dyDescent="0.3">
      <c r="A102" s="664">
        <v>97</v>
      </c>
      <c r="B102" s="665">
        <v>8001565</v>
      </c>
      <c r="C102" s="666" t="s">
        <v>3561</v>
      </c>
      <c r="D102" s="667" t="s">
        <v>20</v>
      </c>
      <c r="E102" s="667"/>
      <c r="F102" s="667"/>
      <c r="G102" s="667">
        <v>100</v>
      </c>
      <c r="H102" s="667">
        <v>100</v>
      </c>
      <c r="I102" s="667">
        <v>100</v>
      </c>
      <c r="J102" s="668">
        <v>300</v>
      </c>
      <c r="K102" s="667"/>
      <c r="L102" s="667">
        <v>100</v>
      </c>
      <c r="M102" s="667"/>
      <c r="N102" s="667">
        <v>10</v>
      </c>
      <c r="O102" s="668">
        <v>700</v>
      </c>
      <c r="P102" s="670">
        <v>2.2599999999999998</v>
      </c>
      <c r="Q102" s="670">
        <f t="shared" si="1"/>
        <v>1581.9999999999998</v>
      </c>
    </row>
    <row r="103" spans="1:17" ht="34.5" thickBot="1" x14ac:dyDescent="0.3">
      <c r="A103" s="664">
        <v>98</v>
      </c>
      <c r="B103" s="665">
        <v>8001288</v>
      </c>
      <c r="C103" s="666" t="s">
        <v>3562</v>
      </c>
      <c r="D103" s="667" t="s">
        <v>20</v>
      </c>
      <c r="E103" s="667"/>
      <c r="F103" s="667"/>
      <c r="G103" s="667">
        <v>50</v>
      </c>
      <c r="H103" s="667">
        <v>50</v>
      </c>
      <c r="I103" s="667">
        <v>50</v>
      </c>
      <c r="J103" s="668">
        <v>3</v>
      </c>
      <c r="K103" s="667"/>
      <c r="L103" s="667">
        <v>200</v>
      </c>
      <c r="M103" s="667">
        <v>50</v>
      </c>
      <c r="N103" s="667">
        <v>20</v>
      </c>
      <c r="O103" s="668">
        <v>353</v>
      </c>
      <c r="P103" s="670">
        <v>129.27000000000001</v>
      </c>
      <c r="Q103" s="670">
        <f t="shared" si="1"/>
        <v>45632.310000000005</v>
      </c>
    </row>
    <row r="104" spans="1:17" ht="57" thickBot="1" x14ac:dyDescent="0.3">
      <c r="A104" s="664">
        <v>99</v>
      </c>
      <c r="B104" s="665">
        <v>8003684</v>
      </c>
      <c r="C104" s="666" t="s">
        <v>3563</v>
      </c>
      <c r="D104" s="667" t="s">
        <v>20</v>
      </c>
      <c r="E104" s="667"/>
      <c r="F104" s="667"/>
      <c r="G104" s="667">
        <v>50</v>
      </c>
      <c r="H104" s="667">
        <v>30</v>
      </c>
      <c r="I104" s="667">
        <v>30</v>
      </c>
      <c r="J104" s="668">
        <v>3</v>
      </c>
      <c r="K104" s="667"/>
      <c r="L104" s="667">
        <v>50</v>
      </c>
      <c r="M104" s="667">
        <v>30</v>
      </c>
      <c r="N104" s="667"/>
      <c r="O104" s="668">
        <v>163</v>
      </c>
      <c r="P104" s="670">
        <v>31.88</v>
      </c>
      <c r="Q104" s="670">
        <f t="shared" si="1"/>
        <v>5196.4399999999996</v>
      </c>
    </row>
    <row r="105" spans="1:17" ht="15.75" thickBot="1" x14ac:dyDescent="0.3">
      <c r="A105" s="964" t="s">
        <v>2885</v>
      </c>
      <c r="B105" s="965"/>
      <c r="C105" s="965"/>
      <c r="D105" s="965"/>
      <c r="E105" s="966"/>
      <c r="F105" s="1102"/>
      <c r="G105" s="673"/>
      <c r="H105" s="673"/>
      <c r="I105" s="673"/>
      <c r="J105" s="673"/>
      <c r="K105" s="673"/>
      <c r="L105" s="673"/>
      <c r="M105" s="673"/>
      <c r="N105" s="673"/>
      <c r="O105" s="673"/>
      <c r="P105" s="674"/>
      <c r="Q105" s="674">
        <f>SUM(Q6:Q104)</f>
        <v>1101034.21</v>
      </c>
    </row>
    <row r="106" spans="1:17" x14ac:dyDescent="0.25">
      <c r="A106" s="256"/>
    </row>
  </sheetData>
  <mergeCells count="5">
    <mergeCell ref="A105:E105"/>
    <mergeCell ref="A4:Q4"/>
    <mergeCell ref="A1:Q1"/>
    <mergeCell ref="A2:Q2"/>
    <mergeCell ref="A3:Q3"/>
  </mergeCells>
  <pageMargins left="0.31496062992125984" right="0.31496062992125984" top="0.39370078740157483" bottom="0.39370078740157483" header="0.31496062992125984" footer="0.31496062992125984"/>
  <pageSetup scale="9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G29"/>
  <sheetViews>
    <sheetView topLeftCell="A5" zoomScale="95" zoomScaleNormal="95" workbookViewId="0">
      <selection activeCell="M9" sqref="M9"/>
    </sheetView>
  </sheetViews>
  <sheetFormatPr defaultRowHeight="15" x14ac:dyDescent="0.25"/>
  <cols>
    <col min="1" max="1" width="3.42578125" bestFit="1" customWidth="1"/>
    <col min="2" max="2" width="10.85546875" style="128" bestFit="1" customWidth="1"/>
    <col min="3" max="3" width="46.140625" customWidth="1"/>
    <col min="4" max="4" width="4.5703125" bestFit="1" customWidth="1"/>
    <col min="5" max="5" width="6.42578125" bestFit="1" customWidth="1"/>
    <col min="6" max="6" width="12.7109375" bestFit="1" customWidth="1"/>
    <col min="7" max="7" width="13.85546875" bestFit="1" customWidth="1"/>
  </cols>
  <sheetData>
    <row r="2" spans="1:7" x14ac:dyDescent="0.25">
      <c r="A2" s="116"/>
      <c r="C2" s="116"/>
      <c r="D2" s="116"/>
      <c r="E2" s="116"/>
    </row>
    <row r="3" spans="1:7" x14ac:dyDescent="0.25">
      <c r="A3" s="115"/>
      <c r="B3" s="172"/>
      <c r="C3" s="7"/>
      <c r="D3" s="7"/>
      <c r="E3" s="7"/>
    </row>
    <row r="4" spans="1:7" ht="18" x14ac:dyDescent="0.25">
      <c r="A4" s="972" t="s">
        <v>0</v>
      </c>
      <c r="B4" s="972"/>
      <c r="C4" s="972"/>
      <c r="D4" s="972"/>
      <c r="E4" s="972"/>
      <c r="F4" s="972"/>
      <c r="G4" s="972"/>
    </row>
    <row r="5" spans="1:7" ht="15.75" x14ac:dyDescent="0.25">
      <c r="A5" s="973" t="s">
        <v>1</v>
      </c>
      <c r="B5" s="973"/>
      <c r="C5" s="973"/>
      <c r="D5" s="973"/>
      <c r="E5" s="973"/>
      <c r="F5" s="973"/>
      <c r="G5" s="973"/>
    </row>
    <row r="6" spans="1:7" ht="15.75" thickBot="1" x14ac:dyDescent="0.3">
      <c r="A6" s="971" t="s">
        <v>2</v>
      </c>
      <c r="B6" s="971"/>
      <c r="C6" s="971"/>
      <c r="D6" s="971"/>
      <c r="E6" s="971"/>
      <c r="F6" s="971"/>
      <c r="G6" s="2"/>
    </row>
    <row r="7" spans="1:7" ht="31.5" x14ac:dyDescent="0.25">
      <c r="A7" s="967" t="s">
        <v>1924</v>
      </c>
      <c r="B7" s="968"/>
      <c r="C7" s="968"/>
      <c r="D7" s="968"/>
      <c r="E7" s="968"/>
      <c r="F7" s="968"/>
      <c r="G7" s="969"/>
    </row>
    <row r="8" spans="1:7" x14ac:dyDescent="0.25">
      <c r="A8" s="432" t="s">
        <v>390</v>
      </c>
      <c r="B8" s="432" t="s">
        <v>2721</v>
      </c>
      <c r="C8" s="433" t="s">
        <v>131</v>
      </c>
      <c r="D8" s="434" t="s">
        <v>7</v>
      </c>
      <c r="E8" s="434" t="s">
        <v>1462</v>
      </c>
      <c r="F8" s="186" t="s">
        <v>868</v>
      </c>
      <c r="G8" s="186" t="s">
        <v>869</v>
      </c>
    </row>
    <row r="9" spans="1:7" ht="276" x14ac:dyDescent="0.25">
      <c r="A9" s="130">
        <v>1</v>
      </c>
      <c r="B9" s="418">
        <v>51001263</v>
      </c>
      <c r="C9" s="282" t="s">
        <v>1919</v>
      </c>
      <c r="D9" s="343" t="s">
        <v>7</v>
      </c>
      <c r="E9" s="78">
        <v>12</v>
      </c>
      <c r="F9" s="570">
        <v>500</v>
      </c>
      <c r="G9" s="570">
        <f>F9*E9</f>
        <v>6000</v>
      </c>
    </row>
    <row r="10" spans="1:7" ht="192" x14ac:dyDescent="0.25">
      <c r="A10" s="130">
        <v>2</v>
      </c>
      <c r="B10" s="418">
        <v>61001087</v>
      </c>
      <c r="C10" s="282" t="s">
        <v>3143</v>
      </c>
      <c r="D10" s="343" t="s">
        <v>7</v>
      </c>
      <c r="E10" s="78">
        <v>1</v>
      </c>
      <c r="F10" s="570">
        <v>3189</v>
      </c>
      <c r="G10" s="570">
        <f t="shared" ref="G10:G28" si="0">F10*E10</f>
        <v>3189</v>
      </c>
    </row>
    <row r="11" spans="1:7" ht="336" x14ac:dyDescent="0.25">
      <c r="A11" s="130">
        <v>3</v>
      </c>
      <c r="B11" s="418">
        <v>61001088</v>
      </c>
      <c r="C11" s="282" t="s">
        <v>3144</v>
      </c>
      <c r="D11" s="343" t="s">
        <v>7</v>
      </c>
      <c r="E11" s="78">
        <v>2</v>
      </c>
      <c r="F11" s="570">
        <v>2690</v>
      </c>
      <c r="G11" s="570">
        <f t="shared" si="0"/>
        <v>5380</v>
      </c>
    </row>
    <row r="12" spans="1:7" ht="132" x14ac:dyDescent="0.25">
      <c r="A12" s="130">
        <v>4</v>
      </c>
      <c r="B12" s="418">
        <v>2002002</v>
      </c>
      <c r="C12" s="282" t="s">
        <v>1920</v>
      </c>
      <c r="D12" s="343" t="s">
        <v>7</v>
      </c>
      <c r="E12" s="78">
        <v>10</v>
      </c>
      <c r="F12" s="570">
        <v>3795</v>
      </c>
      <c r="G12" s="570">
        <f t="shared" si="0"/>
        <v>37950</v>
      </c>
    </row>
    <row r="13" spans="1:7" ht="348" x14ac:dyDescent="0.25">
      <c r="A13" s="130">
        <v>5</v>
      </c>
      <c r="B13" s="418">
        <v>2002213</v>
      </c>
      <c r="C13" s="282" t="s">
        <v>3145</v>
      </c>
      <c r="D13" s="343" t="s">
        <v>7</v>
      </c>
      <c r="E13" s="78">
        <v>3</v>
      </c>
      <c r="F13" s="570">
        <v>8700</v>
      </c>
      <c r="G13" s="570">
        <f t="shared" si="0"/>
        <v>26100</v>
      </c>
    </row>
    <row r="14" spans="1:7" ht="84" x14ac:dyDescent="0.25">
      <c r="A14" s="130">
        <v>6</v>
      </c>
      <c r="B14" s="418">
        <v>61001089</v>
      </c>
      <c r="C14" s="282" t="s">
        <v>3146</v>
      </c>
      <c r="D14" s="343" t="s">
        <v>7</v>
      </c>
      <c r="E14" s="78">
        <v>8</v>
      </c>
      <c r="F14" s="570">
        <v>1349.1</v>
      </c>
      <c r="G14" s="570">
        <f t="shared" si="0"/>
        <v>10792.8</v>
      </c>
    </row>
    <row r="15" spans="1:7" ht="372" x14ac:dyDescent="0.25">
      <c r="A15" s="130">
        <v>7</v>
      </c>
      <c r="B15" s="418">
        <v>363001064</v>
      </c>
      <c r="C15" s="282" t="s">
        <v>3147</v>
      </c>
      <c r="D15" s="343" t="s">
        <v>7</v>
      </c>
      <c r="E15" s="78">
        <v>10</v>
      </c>
      <c r="F15" s="570">
        <v>14000</v>
      </c>
      <c r="G15" s="570">
        <f t="shared" si="0"/>
        <v>140000</v>
      </c>
    </row>
    <row r="16" spans="1:7" ht="276" x14ac:dyDescent="0.25">
      <c r="A16" s="130">
        <v>8</v>
      </c>
      <c r="B16" s="418">
        <v>2002011</v>
      </c>
      <c r="C16" s="271" t="s">
        <v>3148</v>
      </c>
      <c r="D16" s="343" t="s">
        <v>7</v>
      </c>
      <c r="E16" s="78">
        <v>10</v>
      </c>
      <c r="F16" s="570">
        <v>2500</v>
      </c>
      <c r="G16" s="570">
        <f t="shared" si="0"/>
        <v>25000</v>
      </c>
    </row>
    <row r="17" spans="1:7" ht="156" x14ac:dyDescent="0.25">
      <c r="A17" s="130">
        <v>9</v>
      </c>
      <c r="B17" s="418">
        <v>2002010</v>
      </c>
      <c r="C17" s="271" t="s">
        <v>3149</v>
      </c>
      <c r="D17" s="343" t="s">
        <v>7</v>
      </c>
      <c r="E17" s="78">
        <v>2</v>
      </c>
      <c r="F17" s="570">
        <v>6100</v>
      </c>
      <c r="G17" s="570">
        <f t="shared" si="0"/>
        <v>12200</v>
      </c>
    </row>
    <row r="18" spans="1:7" ht="96" x14ac:dyDescent="0.25">
      <c r="A18" s="130">
        <v>10</v>
      </c>
      <c r="B18" s="418">
        <v>51001079</v>
      </c>
      <c r="C18" s="282" t="s">
        <v>3150</v>
      </c>
      <c r="D18" s="343" t="s">
        <v>7</v>
      </c>
      <c r="E18" s="78">
        <v>10</v>
      </c>
      <c r="F18" s="570">
        <v>620</v>
      </c>
      <c r="G18" s="570">
        <f t="shared" si="0"/>
        <v>6200</v>
      </c>
    </row>
    <row r="19" spans="1:7" ht="348" x14ac:dyDescent="0.25">
      <c r="A19" s="130">
        <v>11</v>
      </c>
      <c r="B19" s="418">
        <v>363001120</v>
      </c>
      <c r="C19" s="282" t="s">
        <v>1921</v>
      </c>
      <c r="D19" s="343" t="s">
        <v>7</v>
      </c>
      <c r="E19" s="78">
        <v>12</v>
      </c>
      <c r="F19" s="570">
        <v>340</v>
      </c>
      <c r="G19" s="570">
        <f t="shared" si="0"/>
        <v>4080</v>
      </c>
    </row>
    <row r="20" spans="1:7" ht="409.5" x14ac:dyDescent="0.25">
      <c r="A20" s="130" t="s">
        <v>1918</v>
      </c>
      <c r="B20" s="418">
        <v>2002214</v>
      </c>
      <c r="C20" s="282" t="s">
        <v>3151</v>
      </c>
      <c r="D20" s="343" t="s">
        <v>7</v>
      </c>
      <c r="E20" s="78">
        <v>19</v>
      </c>
      <c r="F20" s="570">
        <v>3470</v>
      </c>
      <c r="G20" s="570">
        <f t="shared" si="0"/>
        <v>65930</v>
      </c>
    </row>
    <row r="21" spans="1:7" ht="108" x14ac:dyDescent="0.25">
      <c r="A21" s="130">
        <v>13</v>
      </c>
      <c r="B21" s="418">
        <v>213001451</v>
      </c>
      <c r="C21" s="282" t="s">
        <v>1922</v>
      </c>
      <c r="D21" s="343" t="s">
        <v>7</v>
      </c>
      <c r="E21" s="78">
        <v>2</v>
      </c>
      <c r="F21" s="570">
        <v>1098</v>
      </c>
      <c r="G21" s="570">
        <f t="shared" si="0"/>
        <v>2196</v>
      </c>
    </row>
    <row r="22" spans="1:7" ht="120" x14ac:dyDescent="0.25">
      <c r="A22" s="130">
        <v>14</v>
      </c>
      <c r="B22" s="418">
        <v>369001049</v>
      </c>
      <c r="C22" s="282" t="s">
        <v>3152</v>
      </c>
      <c r="D22" s="343" t="s">
        <v>7</v>
      </c>
      <c r="E22" s="78">
        <v>1</v>
      </c>
      <c r="F22" s="570">
        <v>850</v>
      </c>
      <c r="G22" s="570">
        <f t="shared" si="0"/>
        <v>850</v>
      </c>
    </row>
    <row r="23" spans="1:7" ht="132" x14ac:dyDescent="0.25">
      <c r="A23" s="130">
        <v>15</v>
      </c>
      <c r="B23" s="418">
        <v>2002215</v>
      </c>
      <c r="C23" s="282" t="s">
        <v>3153</v>
      </c>
      <c r="D23" s="343" t="s">
        <v>7</v>
      </c>
      <c r="E23" s="78">
        <v>16</v>
      </c>
      <c r="F23" s="570">
        <v>389</v>
      </c>
      <c r="G23" s="570">
        <f t="shared" si="0"/>
        <v>6224</v>
      </c>
    </row>
    <row r="24" spans="1:7" ht="60" x14ac:dyDescent="0.25">
      <c r="A24" s="130">
        <v>16</v>
      </c>
      <c r="B24" s="418">
        <v>2002013</v>
      </c>
      <c r="C24" s="282" t="s">
        <v>3154</v>
      </c>
      <c r="D24" s="343" t="s">
        <v>7</v>
      </c>
      <c r="E24" s="78">
        <v>3</v>
      </c>
      <c r="F24" s="570">
        <v>1175.29</v>
      </c>
      <c r="G24" s="570">
        <f t="shared" si="0"/>
        <v>3525.87</v>
      </c>
    </row>
    <row r="25" spans="1:7" ht="180" x14ac:dyDescent="0.25">
      <c r="A25" s="130">
        <v>17</v>
      </c>
      <c r="B25" s="418">
        <v>369001187</v>
      </c>
      <c r="C25" s="282" t="s">
        <v>3155</v>
      </c>
      <c r="D25" s="343" t="s">
        <v>7</v>
      </c>
      <c r="E25" s="78">
        <v>2</v>
      </c>
      <c r="F25" s="570">
        <v>2250</v>
      </c>
      <c r="G25" s="570">
        <f t="shared" si="0"/>
        <v>4500</v>
      </c>
    </row>
    <row r="26" spans="1:7" ht="168" x14ac:dyDescent="0.25">
      <c r="A26" s="130">
        <v>18</v>
      </c>
      <c r="B26" s="418">
        <v>51001107</v>
      </c>
      <c r="C26" s="282" t="s">
        <v>3156</v>
      </c>
      <c r="D26" s="343" t="s">
        <v>7</v>
      </c>
      <c r="E26" s="78">
        <v>12</v>
      </c>
      <c r="F26" s="570">
        <v>2500</v>
      </c>
      <c r="G26" s="570">
        <f t="shared" si="0"/>
        <v>30000</v>
      </c>
    </row>
    <row r="27" spans="1:7" ht="384" x14ac:dyDescent="0.25">
      <c r="A27" s="130">
        <v>19</v>
      </c>
      <c r="B27" s="418">
        <v>369001188</v>
      </c>
      <c r="C27" s="282" t="s">
        <v>3157</v>
      </c>
      <c r="D27" s="343" t="s">
        <v>7</v>
      </c>
      <c r="E27" s="78">
        <v>2</v>
      </c>
      <c r="F27" s="570">
        <v>630</v>
      </c>
      <c r="G27" s="570">
        <f t="shared" si="0"/>
        <v>1260</v>
      </c>
    </row>
    <row r="28" spans="1:7" ht="228" x14ac:dyDescent="0.25">
      <c r="A28" s="130">
        <v>20</v>
      </c>
      <c r="B28" s="418">
        <v>369001189</v>
      </c>
      <c r="C28" s="282" t="s">
        <v>1923</v>
      </c>
      <c r="D28" s="343" t="s">
        <v>7</v>
      </c>
      <c r="E28" s="78">
        <v>12</v>
      </c>
      <c r="F28" s="570">
        <v>1300</v>
      </c>
      <c r="G28" s="570">
        <f t="shared" si="0"/>
        <v>15600</v>
      </c>
    </row>
    <row r="29" spans="1:7" x14ac:dyDescent="0.25">
      <c r="A29" s="970" t="s">
        <v>2885</v>
      </c>
      <c r="B29" s="970"/>
      <c r="C29" s="970"/>
      <c r="D29" s="970"/>
      <c r="E29" s="197"/>
      <c r="F29" s="570"/>
      <c r="G29" s="570">
        <f>SUM(G9:G28)</f>
        <v>406977.67</v>
      </c>
    </row>
  </sheetData>
  <mergeCells count="5">
    <mergeCell ref="A7:G7"/>
    <mergeCell ref="A29:D29"/>
    <mergeCell ref="A6:F6"/>
    <mergeCell ref="A4:G4"/>
    <mergeCell ref="A5:G5"/>
  </mergeCells>
  <pageMargins left="0.11811023622047245" right="0.11811023622047245" top="0.19685039370078741" bottom="0.19685039370078741" header="0.31496062992125984" footer="0.31496062992125984"/>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06"/>
  <sheetViews>
    <sheetView workbookViewId="0">
      <selection activeCell="A5" sqref="A5:P106"/>
    </sheetView>
  </sheetViews>
  <sheetFormatPr defaultRowHeight="15" x14ac:dyDescent="0.25"/>
  <cols>
    <col min="1" max="1" width="5.42578125" bestFit="1" customWidth="1"/>
    <col min="2" max="2" width="12.5703125" style="128" bestFit="1" customWidth="1"/>
    <col min="3" max="3" width="62" style="10" customWidth="1"/>
    <col min="4" max="4" width="7.140625" bestFit="1" customWidth="1"/>
    <col min="5" max="10" width="9.28515625" bestFit="1" customWidth="1"/>
    <col min="11" max="13" width="9.28515625" style="128" bestFit="1" customWidth="1"/>
    <col min="14" max="14" width="9.28515625" bestFit="1" customWidth="1"/>
    <col min="15" max="15" width="12" bestFit="1" customWidth="1"/>
    <col min="16" max="16" width="13.5703125" customWidth="1"/>
  </cols>
  <sheetData>
    <row r="1" spans="1:16" x14ac:dyDescent="0.25">
      <c r="A1" s="14"/>
      <c r="B1" s="173"/>
      <c r="C1" s="44"/>
      <c r="D1" s="14"/>
    </row>
    <row r="2" spans="1:16" ht="18.75" x14ac:dyDescent="0.25">
      <c r="A2" s="853" t="s">
        <v>0</v>
      </c>
      <c r="B2" s="853"/>
      <c r="C2" s="853"/>
      <c r="D2" s="853"/>
      <c r="E2" s="853"/>
    </row>
    <row r="3" spans="1:16" ht="18.75" x14ac:dyDescent="0.25">
      <c r="A3" s="853" t="s">
        <v>1</v>
      </c>
      <c r="B3" s="853"/>
      <c r="C3" s="853"/>
      <c r="D3" s="853"/>
      <c r="E3" s="853"/>
    </row>
    <row r="4" spans="1:16" ht="19.5" thickBot="1" x14ac:dyDescent="0.3">
      <c r="A4" s="976" t="s">
        <v>2</v>
      </c>
      <c r="B4" s="976"/>
      <c r="C4" s="976"/>
      <c r="D4" s="976"/>
      <c r="E4" s="976"/>
    </row>
    <row r="5" spans="1:16" ht="31.5" x14ac:dyDescent="0.25">
      <c r="A5" s="974" t="s">
        <v>327</v>
      </c>
      <c r="B5" s="975"/>
      <c r="C5" s="975"/>
      <c r="D5" s="975"/>
      <c r="E5" s="975"/>
      <c r="F5" s="975"/>
      <c r="G5" s="975"/>
      <c r="H5" s="975"/>
      <c r="I5" s="975"/>
      <c r="J5" s="975"/>
      <c r="K5" s="975"/>
      <c r="L5" s="975"/>
      <c r="M5" s="975"/>
      <c r="N5" s="975"/>
      <c r="O5" s="975"/>
      <c r="P5" s="975"/>
    </row>
    <row r="6" spans="1:16" x14ac:dyDescent="0.25">
      <c r="A6" s="270" t="s">
        <v>13</v>
      </c>
      <c r="B6" s="270" t="s">
        <v>2613</v>
      </c>
      <c r="C6" s="130" t="s">
        <v>15</v>
      </c>
      <c r="D6" s="270" t="s">
        <v>7</v>
      </c>
      <c r="E6" s="270" t="s">
        <v>2753</v>
      </c>
      <c r="F6" s="270" t="s">
        <v>2862</v>
      </c>
      <c r="G6" s="270" t="s">
        <v>2947</v>
      </c>
      <c r="H6" s="270" t="s">
        <v>2860</v>
      </c>
      <c r="I6" s="270" t="s">
        <v>2769</v>
      </c>
      <c r="J6" s="270" t="s">
        <v>2772</v>
      </c>
      <c r="K6" s="270" t="s">
        <v>2882</v>
      </c>
      <c r="L6" s="270" t="s">
        <v>2776</v>
      </c>
      <c r="M6" s="270" t="s">
        <v>2780</v>
      </c>
      <c r="N6" s="130" t="s">
        <v>1462</v>
      </c>
      <c r="O6" s="130" t="s">
        <v>868</v>
      </c>
      <c r="P6" s="130" t="s">
        <v>869</v>
      </c>
    </row>
    <row r="7" spans="1:16" x14ac:dyDescent="0.25">
      <c r="A7" s="78">
        <v>1</v>
      </c>
      <c r="B7" s="393">
        <v>8003034</v>
      </c>
      <c r="C7" s="79" t="s">
        <v>1952</v>
      </c>
      <c r="D7" s="58" t="s">
        <v>90</v>
      </c>
      <c r="E7" s="393"/>
      <c r="F7" s="393">
        <v>50</v>
      </c>
      <c r="G7" s="393">
        <v>50</v>
      </c>
      <c r="H7" s="393">
        <v>50</v>
      </c>
      <c r="I7" s="420">
        <v>50</v>
      </c>
      <c r="J7" s="393">
        <v>3</v>
      </c>
      <c r="K7" s="393">
        <v>100</v>
      </c>
      <c r="L7" s="62">
        <v>10</v>
      </c>
      <c r="M7" s="393">
        <v>2</v>
      </c>
      <c r="N7" s="421">
        <f>E7+F7+G7+H7+I7+J7+K7</f>
        <v>303</v>
      </c>
      <c r="O7" s="422">
        <v>10.43</v>
      </c>
      <c r="P7" s="309">
        <f>O7*N7</f>
        <v>3160.29</v>
      </c>
    </row>
    <row r="8" spans="1:16" ht="36" x14ac:dyDescent="0.25">
      <c r="A8" s="78">
        <v>2</v>
      </c>
      <c r="B8" s="393">
        <v>8003017</v>
      </c>
      <c r="C8" s="79" t="s">
        <v>3158</v>
      </c>
      <c r="D8" s="58" t="s">
        <v>20</v>
      </c>
      <c r="E8" s="78"/>
      <c r="F8" s="78">
        <v>20</v>
      </c>
      <c r="G8" s="78">
        <v>20</v>
      </c>
      <c r="H8" s="78">
        <v>20</v>
      </c>
      <c r="I8" s="420">
        <v>30</v>
      </c>
      <c r="J8" s="78"/>
      <c r="K8" s="78">
        <v>200</v>
      </c>
      <c r="L8" s="62"/>
      <c r="M8" s="78"/>
      <c r="N8" s="421">
        <f t="shared" ref="N8:N71" si="0">E8+F8+G8+H8+I8+J8+K8</f>
        <v>290</v>
      </c>
      <c r="O8" s="309">
        <v>12.09</v>
      </c>
      <c r="P8" s="309">
        <f t="shared" ref="P8:P71" si="1">O8*N8</f>
        <v>3506.1</v>
      </c>
    </row>
    <row r="9" spans="1:16" ht="36" x14ac:dyDescent="0.25">
      <c r="A9" s="78">
        <v>3</v>
      </c>
      <c r="B9" s="393">
        <v>380001001</v>
      </c>
      <c r="C9" s="79" t="s">
        <v>3159</v>
      </c>
      <c r="D9" s="58" t="s">
        <v>20</v>
      </c>
      <c r="E9" s="393"/>
      <c r="F9" s="393">
        <v>20</v>
      </c>
      <c r="G9" s="393">
        <v>50</v>
      </c>
      <c r="H9" s="393">
        <v>50</v>
      </c>
      <c r="I9" s="420">
        <v>20</v>
      </c>
      <c r="J9" s="393">
        <v>4</v>
      </c>
      <c r="K9" s="393">
        <v>100</v>
      </c>
      <c r="L9" s="62">
        <v>100</v>
      </c>
      <c r="M9" s="393">
        <v>20</v>
      </c>
      <c r="N9" s="421">
        <f t="shared" si="0"/>
        <v>244</v>
      </c>
      <c r="O9" s="309">
        <v>0.5</v>
      </c>
      <c r="P9" s="309">
        <f t="shared" si="1"/>
        <v>122</v>
      </c>
    </row>
    <row r="10" spans="1:16" x14ac:dyDescent="0.25">
      <c r="A10" s="78">
        <v>4</v>
      </c>
      <c r="B10" s="393">
        <v>8003419</v>
      </c>
      <c r="C10" s="79" t="s">
        <v>1953</v>
      </c>
      <c r="D10" s="58" t="s">
        <v>32</v>
      </c>
      <c r="E10" s="393"/>
      <c r="F10" s="393">
        <v>150</v>
      </c>
      <c r="G10" s="393">
        <v>150</v>
      </c>
      <c r="H10" s="393">
        <v>150</v>
      </c>
      <c r="I10" s="420">
        <v>10</v>
      </c>
      <c r="J10" s="393"/>
      <c r="K10" s="393">
        <v>300</v>
      </c>
      <c r="L10" s="62">
        <v>50</v>
      </c>
      <c r="M10" s="393"/>
      <c r="N10" s="421">
        <f t="shared" si="0"/>
        <v>760</v>
      </c>
      <c r="O10" s="309">
        <v>16.239999999999998</v>
      </c>
      <c r="P10" s="309">
        <f t="shared" si="1"/>
        <v>12342.4</v>
      </c>
    </row>
    <row r="11" spans="1:16" x14ac:dyDescent="0.25">
      <c r="A11" s="78">
        <v>5</v>
      </c>
      <c r="B11" s="393">
        <v>6001585</v>
      </c>
      <c r="C11" s="79" t="s">
        <v>1968</v>
      </c>
      <c r="D11" s="58" t="s">
        <v>20</v>
      </c>
      <c r="E11" s="78"/>
      <c r="F11" s="78">
        <v>20</v>
      </c>
      <c r="G11" s="78"/>
      <c r="H11" s="78"/>
      <c r="I11" s="420">
        <v>100</v>
      </c>
      <c r="J11" s="78"/>
      <c r="K11" s="78">
        <v>100</v>
      </c>
      <c r="L11" s="62"/>
      <c r="M11" s="78"/>
      <c r="N11" s="421">
        <f t="shared" si="0"/>
        <v>220</v>
      </c>
      <c r="O11" s="309">
        <v>9.92</v>
      </c>
      <c r="P11" s="309">
        <f t="shared" si="1"/>
        <v>2182.4</v>
      </c>
    </row>
    <row r="12" spans="1:16" x14ac:dyDescent="0.25">
      <c r="A12" s="78">
        <v>6</v>
      </c>
      <c r="B12" s="393">
        <v>8001068</v>
      </c>
      <c r="C12" s="79" t="s">
        <v>1955</v>
      </c>
      <c r="D12" s="58" t="s">
        <v>20</v>
      </c>
      <c r="E12" s="78"/>
      <c r="F12" s="78">
        <v>100</v>
      </c>
      <c r="G12" s="78">
        <v>100</v>
      </c>
      <c r="H12" s="78">
        <v>100</v>
      </c>
      <c r="I12" s="420">
        <v>100</v>
      </c>
      <c r="J12" s="78"/>
      <c r="K12" s="78">
        <v>300</v>
      </c>
      <c r="L12" s="62">
        <v>10</v>
      </c>
      <c r="M12" s="78"/>
      <c r="N12" s="421">
        <f t="shared" si="0"/>
        <v>700</v>
      </c>
      <c r="O12" s="309"/>
      <c r="P12" s="309">
        <f t="shared" si="1"/>
        <v>0</v>
      </c>
    </row>
    <row r="13" spans="1:16" x14ac:dyDescent="0.25">
      <c r="A13" s="78">
        <v>7</v>
      </c>
      <c r="B13" s="393">
        <v>8001059</v>
      </c>
      <c r="C13" s="79" t="s">
        <v>1956</v>
      </c>
      <c r="D13" s="58" t="s">
        <v>20</v>
      </c>
      <c r="E13" s="393"/>
      <c r="F13" s="393">
        <v>100</v>
      </c>
      <c r="G13" s="393">
        <v>100</v>
      </c>
      <c r="H13" s="393">
        <v>100</v>
      </c>
      <c r="I13" s="420">
        <v>800</v>
      </c>
      <c r="J13" s="393"/>
      <c r="K13" s="393">
        <v>150</v>
      </c>
      <c r="L13" s="62">
        <v>10</v>
      </c>
      <c r="M13" s="393"/>
      <c r="N13" s="421">
        <f t="shared" si="0"/>
        <v>1250</v>
      </c>
      <c r="O13" s="309">
        <v>29</v>
      </c>
      <c r="P13" s="309">
        <f t="shared" si="1"/>
        <v>36250</v>
      </c>
    </row>
    <row r="14" spans="1:16" ht="24" x14ac:dyDescent="0.25">
      <c r="A14" s="78">
        <v>8</v>
      </c>
      <c r="B14" s="393">
        <v>8002096</v>
      </c>
      <c r="C14" s="79" t="s">
        <v>1954</v>
      </c>
      <c r="D14" s="58" t="s">
        <v>32</v>
      </c>
      <c r="E14" s="393"/>
      <c r="F14" s="393">
        <v>30</v>
      </c>
      <c r="G14" s="393">
        <v>30</v>
      </c>
      <c r="H14" s="393">
        <v>30</v>
      </c>
      <c r="I14" s="420">
        <v>20</v>
      </c>
      <c r="J14" s="393"/>
      <c r="K14" s="393">
        <v>300</v>
      </c>
      <c r="L14" s="62">
        <v>50</v>
      </c>
      <c r="M14" s="393"/>
      <c r="N14" s="421">
        <f t="shared" si="0"/>
        <v>410</v>
      </c>
      <c r="O14" s="309">
        <v>7.28</v>
      </c>
      <c r="P14" s="309">
        <f t="shared" si="1"/>
        <v>2984.8</v>
      </c>
    </row>
    <row r="15" spans="1:16" ht="24" x14ac:dyDescent="0.25">
      <c r="A15" s="78">
        <v>9</v>
      </c>
      <c r="B15" s="393">
        <v>232001166</v>
      </c>
      <c r="C15" s="79" t="s">
        <v>1969</v>
      </c>
      <c r="D15" s="58" t="s">
        <v>139</v>
      </c>
      <c r="E15" s="78"/>
      <c r="F15" s="78"/>
      <c r="G15" s="78"/>
      <c r="H15" s="78"/>
      <c r="I15" s="420">
        <v>20</v>
      </c>
      <c r="J15" s="78"/>
      <c r="K15" s="78">
        <v>30</v>
      </c>
      <c r="L15" s="62">
        <v>5</v>
      </c>
      <c r="M15" s="78"/>
      <c r="N15" s="421">
        <f t="shared" si="0"/>
        <v>50</v>
      </c>
      <c r="O15" s="309">
        <v>26</v>
      </c>
      <c r="P15" s="309">
        <f t="shared" si="1"/>
        <v>1300</v>
      </c>
    </row>
    <row r="16" spans="1:16" ht="48" x14ac:dyDescent="0.25">
      <c r="A16" s="78">
        <v>10</v>
      </c>
      <c r="B16" s="393">
        <v>8003438</v>
      </c>
      <c r="C16" s="79" t="s">
        <v>3160</v>
      </c>
      <c r="D16" s="58" t="s">
        <v>90</v>
      </c>
      <c r="E16" s="78"/>
      <c r="F16" s="78">
        <v>10</v>
      </c>
      <c r="G16" s="78">
        <v>10</v>
      </c>
      <c r="H16" s="78">
        <v>10</v>
      </c>
      <c r="I16" s="420">
        <v>20</v>
      </c>
      <c r="J16" s="78"/>
      <c r="K16" s="78">
        <v>50</v>
      </c>
      <c r="L16" s="62">
        <v>5</v>
      </c>
      <c r="M16" s="78">
        <v>20</v>
      </c>
      <c r="N16" s="421">
        <f t="shared" si="0"/>
        <v>100</v>
      </c>
      <c r="O16" s="309">
        <v>11</v>
      </c>
      <c r="P16" s="309">
        <f t="shared" si="1"/>
        <v>1100</v>
      </c>
    </row>
    <row r="17" spans="1:16" x14ac:dyDescent="0.25">
      <c r="A17" s="78">
        <v>11</v>
      </c>
      <c r="B17" s="393">
        <v>370001032</v>
      </c>
      <c r="C17" s="79" t="s">
        <v>2723</v>
      </c>
      <c r="D17" s="58" t="s">
        <v>20</v>
      </c>
      <c r="E17" s="78"/>
      <c r="F17" s="78">
        <v>100</v>
      </c>
      <c r="G17" s="78">
        <v>100</v>
      </c>
      <c r="H17" s="78">
        <v>100</v>
      </c>
      <c r="I17" s="420">
        <v>20</v>
      </c>
      <c r="J17" s="78"/>
      <c r="K17" s="78">
        <v>80</v>
      </c>
      <c r="L17" s="62"/>
      <c r="M17" s="78"/>
      <c r="N17" s="421">
        <f t="shared" si="0"/>
        <v>400</v>
      </c>
      <c r="O17" s="309">
        <v>27.83</v>
      </c>
      <c r="P17" s="309">
        <f t="shared" si="1"/>
        <v>11132</v>
      </c>
    </row>
    <row r="18" spans="1:16" s="116" customFormat="1" ht="24" x14ac:dyDescent="0.25">
      <c r="A18" s="78">
        <v>12</v>
      </c>
      <c r="B18" s="393">
        <v>370001034</v>
      </c>
      <c r="C18" s="79" t="s">
        <v>1957</v>
      </c>
      <c r="D18" s="58" t="s">
        <v>20</v>
      </c>
      <c r="E18" s="78"/>
      <c r="F18" s="78">
        <v>20</v>
      </c>
      <c r="G18" s="78">
        <v>20</v>
      </c>
      <c r="H18" s="78">
        <v>20</v>
      </c>
      <c r="I18" s="420">
        <v>20</v>
      </c>
      <c r="J18" s="78"/>
      <c r="K18" s="78">
        <v>80</v>
      </c>
      <c r="L18" s="62"/>
      <c r="M18" s="78"/>
      <c r="N18" s="421">
        <f t="shared" si="0"/>
        <v>160</v>
      </c>
      <c r="O18" s="309">
        <v>42.4</v>
      </c>
      <c r="P18" s="309">
        <f t="shared" si="1"/>
        <v>6784</v>
      </c>
    </row>
    <row r="19" spans="1:16" x14ac:dyDescent="0.25">
      <c r="A19" s="78">
        <v>13</v>
      </c>
      <c r="B19" s="393">
        <v>370001033</v>
      </c>
      <c r="C19" s="79" t="s">
        <v>1958</v>
      </c>
      <c r="D19" s="58" t="s">
        <v>20</v>
      </c>
      <c r="E19" s="78"/>
      <c r="F19" s="78">
        <v>20</v>
      </c>
      <c r="G19" s="78">
        <v>20</v>
      </c>
      <c r="H19" s="78">
        <v>20</v>
      </c>
      <c r="I19" s="420">
        <v>20</v>
      </c>
      <c r="J19" s="78"/>
      <c r="K19" s="78">
        <v>80</v>
      </c>
      <c r="L19" s="62"/>
      <c r="M19" s="78"/>
      <c r="N19" s="421">
        <f t="shared" si="0"/>
        <v>160</v>
      </c>
      <c r="O19" s="309">
        <v>45.06</v>
      </c>
      <c r="P19" s="309">
        <f t="shared" si="1"/>
        <v>7209.6</v>
      </c>
    </row>
    <row r="20" spans="1:16" ht="36" x14ac:dyDescent="0.25">
      <c r="A20" s="78">
        <v>14</v>
      </c>
      <c r="B20" s="393">
        <v>8002707</v>
      </c>
      <c r="C20" s="79" t="s">
        <v>3161</v>
      </c>
      <c r="D20" s="58" t="s">
        <v>20</v>
      </c>
      <c r="E20" s="78">
        <v>100</v>
      </c>
      <c r="F20" s="78">
        <v>200</v>
      </c>
      <c r="G20" s="78">
        <v>200</v>
      </c>
      <c r="H20" s="78">
        <v>200</v>
      </c>
      <c r="I20" s="420">
        <v>20</v>
      </c>
      <c r="J20" s="78">
        <v>10</v>
      </c>
      <c r="K20" s="78">
        <v>500</v>
      </c>
      <c r="L20" s="62"/>
      <c r="M20" s="78">
        <v>20</v>
      </c>
      <c r="N20" s="421">
        <f t="shared" si="0"/>
        <v>1230</v>
      </c>
      <c r="O20" s="309">
        <v>5.18</v>
      </c>
      <c r="P20" s="309">
        <f t="shared" si="1"/>
        <v>6371.4</v>
      </c>
    </row>
    <row r="21" spans="1:16" ht="36" x14ac:dyDescent="0.25">
      <c r="A21" s="78">
        <v>15</v>
      </c>
      <c r="B21" s="393">
        <v>8002707</v>
      </c>
      <c r="C21" s="79" t="s">
        <v>3162</v>
      </c>
      <c r="D21" s="58" t="s">
        <v>20</v>
      </c>
      <c r="E21" s="78">
        <v>100</v>
      </c>
      <c r="F21" s="78">
        <v>300</v>
      </c>
      <c r="G21" s="78">
        <v>300</v>
      </c>
      <c r="H21" s="78">
        <v>300</v>
      </c>
      <c r="I21" s="420">
        <v>20</v>
      </c>
      <c r="J21" s="78">
        <v>6</v>
      </c>
      <c r="K21" s="78">
        <v>500</v>
      </c>
      <c r="L21" s="62">
        <v>10</v>
      </c>
      <c r="M21" s="78">
        <v>20</v>
      </c>
      <c r="N21" s="421">
        <f t="shared" si="0"/>
        <v>1526</v>
      </c>
      <c r="O21" s="309">
        <v>5.96</v>
      </c>
      <c r="P21" s="309">
        <f t="shared" si="1"/>
        <v>9094.9599999999991</v>
      </c>
    </row>
    <row r="22" spans="1:16" ht="61.5" customHeight="1" x14ac:dyDescent="0.25">
      <c r="A22" s="78">
        <v>16</v>
      </c>
      <c r="B22" s="393">
        <v>8003463</v>
      </c>
      <c r="C22" s="79" t="s">
        <v>3163</v>
      </c>
      <c r="D22" s="58" t="s">
        <v>20</v>
      </c>
      <c r="E22" s="393">
        <v>100</v>
      </c>
      <c r="F22" s="393">
        <v>200</v>
      </c>
      <c r="G22" s="393">
        <v>200</v>
      </c>
      <c r="H22" s="393">
        <v>200</v>
      </c>
      <c r="I22" s="420">
        <v>20</v>
      </c>
      <c r="J22" s="393">
        <v>6</v>
      </c>
      <c r="K22" s="393">
        <v>500</v>
      </c>
      <c r="L22" s="62"/>
      <c r="M22" s="393">
        <v>20</v>
      </c>
      <c r="N22" s="421">
        <f t="shared" si="0"/>
        <v>1226</v>
      </c>
      <c r="O22" s="309">
        <v>10.66</v>
      </c>
      <c r="P22" s="309">
        <f t="shared" si="1"/>
        <v>13069.16</v>
      </c>
    </row>
    <row r="23" spans="1:16" x14ac:dyDescent="0.25">
      <c r="A23" s="78">
        <v>17</v>
      </c>
      <c r="B23" s="393">
        <v>8003425</v>
      </c>
      <c r="C23" s="79" t="s">
        <v>1926</v>
      </c>
      <c r="D23" s="58" t="s">
        <v>20</v>
      </c>
      <c r="E23" s="78">
        <v>150</v>
      </c>
      <c r="F23" s="78">
        <v>50</v>
      </c>
      <c r="G23" s="78">
        <v>50</v>
      </c>
      <c r="H23" s="78">
        <v>50</v>
      </c>
      <c r="I23" s="420">
        <v>100</v>
      </c>
      <c r="J23" s="78">
        <v>4</v>
      </c>
      <c r="K23" s="78">
        <v>500</v>
      </c>
      <c r="L23" s="62">
        <v>5</v>
      </c>
      <c r="M23" s="78">
        <v>5</v>
      </c>
      <c r="N23" s="421">
        <f t="shared" si="0"/>
        <v>904</v>
      </c>
      <c r="O23" s="309"/>
      <c r="P23" s="309">
        <f t="shared" si="1"/>
        <v>0</v>
      </c>
    </row>
    <row r="24" spans="1:16" ht="24" x14ac:dyDescent="0.25">
      <c r="A24" s="78">
        <v>18</v>
      </c>
      <c r="B24" s="393">
        <v>8003426</v>
      </c>
      <c r="C24" s="79" t="s">
        <v>3164</v>
      </c>
      <c r="D24" s="58" t="s">
        <v>20</v>
      </c>
      <c r="E24" s="393"/>
      <c r="F24" s="393">
        <v>100</v>
      </c>
      <c r="G24" s="393"/>
      <c r="H24" s="393"/>
      <c r="I24" s="420">
        <v>5</v>
      </c>
      <c r="J24" s="393">
        <v>4</v>
      </c>
      <c r="K24" s="393">
        <v>500</v>
      </c>
      <c r="L24" s="62"/>
      <c r="M24" s="393">
        <v>20</v>
      </c>
      <c r="N24" s="421">
        <f t="shared" si="0"/>
        <v>609</v>
      </c>
      <c r="O24" s="309">
        <v>4.5999999999999996</v>
      </c>
      <c r="P24" s="309">
        <f t="shared" si="1"/>
        <v>2801.3999999999996</v>
      </c>
    </row>
    <row r="25" spans="1:16" ht="36" x14ac:dyDescent="0.25">
      <c r="A25" s="78">
        <v>19</v>
      </c>
      <c r="B25" s="393">
        <v>8002380</v>
      </c>
      <c r="C25" s="79" t="s">
        <v>3165</v>
      </c>
      <c r="D25" s="58" t="s">
        <v>20</v>
      </c>
      <c r="E25" s="78">
        <v>15</v>
      </c>
      <c r="F25" s="78">
        <v>20</v>
      </c>
      <c r="G25" s="78"/>
      <c r="H25" s="78"/>
      <c r="I25" s="420">
        <v>5</v>
      </c>
      <c r="J25" s="78">
        <v>4</v>
      </c>
      <c r="K25" s="78">
        <v>50</v>
      </c>
      <c r="L25" s="423"/>
      <c r="M25" s="78"/>
      <c r="N25" s="421">
        <f t="shared" si="0"/>
        <v>94</v>
      </c>
      <c r="O25" s="309"/>
      <c r="P25" s="309">
        <f t="shared" si="1"/>
        <v>0</v>
      </c>
    </row>
    <row r="26" spans="1:16" ht="60" x14ac:dyDescent="0.25">
      <c r="A26" s="78">
        <v>20</v>
      </c>
      <c r="B26" s="393">
        <v>370001003</v>
      </c>
      <c r="C26" s="79" t="s">
        <v>3166</v>
      </c>
      <c r="D26" s="58" t="s">
        <v>20</v>
      </c>
      <c r="E26" s="78"/>
      <c r="F26" s="78">
        <v>200</v>
      </c>
      <c r="G26" s="78"/>
      <c r="H26" s="78">
        <v>200</v>
      </c>
      <c r="I26" s="420">
        <v>5</v>
      </c>
      <c r="J26" s="78"/>
      <c r="K26" s="78">
        <v>200</v>
      </c>
      <c r="L26" s="423"/>
      <c r="M26" s="78">
        <v>40</v>
      </c>
      <c r="N26" s="421">
        <f t="shared" si="0"/>
        <v>605</v>
      </c>
      <c r="O26" s="309">
        <v>11</v>
      </c>
      <c r="P26" s="309">
        <f t="shared" si="1"/>
        <v>6655</v>
      </c>
    </row>
    <row r="27" spans="1:16" ht="36" x14ac:dyDescent="0.25">
      <c r="A27" s="78">
        <v>21</v>
      </c>
      <c r="B27" s="393">
        <v>14001660</v>
      </c>
      <c r="C27" s="79" t="s">
        <v>3167</v>
      </c>
      <c r="D27" s="58" t="s">
        <v>20</v>
      </c>
      <c r="E27" s="78"/>
      <c r="F27" s="78">
        <v>30</v>
      </c>
      <c r="G27" s="78">
        <v>30</v>
      </c>
      <c r="H27" s="78">
        <v>30</v>
      </c>
      <c r="I27" s="420">
        <v>300</v>
      </c>
      <c r="J27" s="78">
        <v>6</v>
      </c>
      <c r="K27" s="78">
        <v>150</v>
      </c>
      <c r="L27" s="423">
        <v>15</v>
      </c>
      <c r="M27" s="78">
        <v>5</v>
      </c>
      <c r="N27" s="421">
        <f t="shared" si="0"/>
        <v>546</v>
      </c>
      <c r="O27" s="309">
        <v>78.55</v>
      </c>
      <c r="P27" s="309">
        <f t="shared" si="1"/>
        <v>42888.299999999996</v>
      </c>
    </row>
    <row r="28" spans="1:16" ht="24" x14ac:dyDescent="0.25">
      <c r="A28" s="78">
        <v>22</v>
      </c>
      <c r="B28" s="393">
        <v>14001658</v>
      </c>
      <c r="C28" s="79" t="s">
        <v>1959</v>
      </c>
      <c r="D28" s="58" t="s">
        <v>20</v>
      </c>
      <c r="E28" s="78"/>
      <c r="F28" s="78">
        <v>50</v>
      </c>
      <c r="G28" s="78">
        <v>50</v>
      </c>
      <c r="H28" s="78">
        <v>50</v>
      </c>
      <c r="I28" s="420">
        <v>6</v>
      </c>
      <c r="J28" s="78">
        <v>4</v>
      </c>
      <c r="K28" s="78">
        <v>150</v>
      </c>
      <c r="L28" s="423">
        <v>15</v>
      </c>
      <c r="M28" s="78">
        <v>5</v>
      </c>
      <c r="N28" s="421">
        <f t="shared" si="0"/>
        <v>310</v>
      </c>
      <c r="O28" s="309">
        <v>165.97</v>
      </c>
      <c r="P28" s="309">
        <f t="shared" si="1"/>
        <v>51450.7</v>
      </c>
    </row>
    <row r="29" spans="1:16" ht="24" x14ac:dyDescent="0.25">
      <c r="A29" s="78">
        <v>23</v>
      </c>
      <c r="B29" s="393">
        <v>14001659</v>
      </c>
      <c r="C29" s="79" t="s">
        <v>1960</v>
      </c>
      <c r="D29" s="58" t="s">
        <v>20</v>
      </c>
      <c r="E29" s="78"/>
      <c r="F29" s="78">
        <v>30</v>
      </c>
      <c r="G29" s="78">
        <v>30</v>
      </c>
      <c r="H29" s="78">
        <v>30</v>
      </c>
      <c r="I29" s="420">
        <v>5</v>
      </c>
      <c r="J29" s="78">
        <v>2</v>
      </c>
      <c r="K29" s="78">
        <v>150</v>
      </c>
      <c r="L29" s="423">
        <v>15</v>
      </c>
      <c r="M29" s="78">
        <v>5</v>
      </c>
      <c r="N29" s="421">
        <f t="shared" si="0"/>
        <v>247</v>
      </c>
      <c r="O29" s="309">
        <v>196.97</v>
      </c>
      <c r="P29" s="309">
        <f t="shared" si="1"/>
        <v>48651.59</v>
      </c>
    </row>
    <row r="30" spans="1:16" ht="36" x14ac:dyDescent="0.25">
      <c r="A30" s="78">
        <v>24</v>
      </c>
      <c r="B30" s="393">
        <v>8001089</v>
      </c>
      <c r="C30" s="79" t="s">
        <v>3168</v>
      </c>
      <c r="D30" s="58" t="s">
        <v>20</v>
      </c>
      <c r="E30" s="393"/>
      <c r="F30" s="393">
        <v>100</v>
      </c>
      <c r="G30" s="393">
        <v>100</v>
      </c>
      <c r="H30" s="393">
        <v>100</v>
      </c>
      <c r="I30" s="420">
        <v>5</v>
      </c>
      <c r="J30" s="393">
        <v>1</v>
      </c>
      <c r="K30" s="393">
        <v>40</v>
      </c>
      <c r="L30" s="423">
        <v>0</v>
      </c>
      <c r="M30" s="393">
        <v>20</v>
      </c>
      <c r="N30" s="421">
        <f t="shared" si="0"/>
        <v>346</v>
      </c>
      <c r="O30" s="309">
        <v>7</v>
      </c>
      <c r="P30" s="309">
        <f t="shared" si="1"/>
        <v>2422</v>
      </c>
    </row>
    <row r="31" spans="1:16" x14ac:dyDescent="0.25">
      <c r="A31" s="78">
        <v>25</v>
      </c>
      <c r="B31" s="393">
        <v>8001073</v>
      </c>
      <c r="C31" s="79" t="s">
        <v>1950</v>
      </c>
      <c r="D31" s="58" t="s">
        <v>20</v>
      </c>
      <c r="E31" s="393"/>
      <c r="F31" s="393">
        <v>600</v>
      </c>
      <c r="G31" s="393">
        <v>600</v>
      </c>
      <c r="H31" s="393">
        <v>400</v>
      </c>
      <c r="I31" s="420">
        <v>300</v>
      </c>
      <c r="J31" s="393"/>
      <c r="K31" s="393">
        <v>600</v>
      </c>
      <c r="L31" s="62">
        <v>30</v>
      </c>
      <c r="M31" s="393">
        <v>100</v>
      </c>
      <c r="N31" s="421">
        <f t="shared" si="0"/>
        <v>2500</v>
      </c>
      <c r="O31" s="309">
        <v>0.68</v>
      </c>
      <c r="P31" s="309">
        <f t="shared" si="1"/>
        <v>1700.0000000000002</v>
      </c>
    </row>
    <row r="32" spans="1:16" x14ac:dyDescent="0.25">
      <c r="A32" s="78">
        <v>26</v>
      </c>
      <c r="B32" s="393">
        <v>232001037</v>
      </c>
      <c r="C32" s="79" t="s">
        <v>1951</v>
      </c>
      <c r="D32" s="58" t="s">
        <v>20</v>
      </c>
      <c r="E32" s="393"/>
      <c r="F32" s="393">
        <v>20</v>
      </c>
      <c r="G32" s="393">
        <v>20</v>
      </c>
      <c r="H32" s="393">
        <v>20</v>
      </c>
      <c r="I32" s="420">
        <v>200</v>
      </c>
      <c r="J32" s="393"/>
      <c r="K32" s="393">
        <v>200</v>
      </c>
      <c r="L32" s="62">
        <v>20</v>
      </c>
      <c r="M32" s="393"/>
      <c r="N32" s="421">
        <f t="shared" si="0"/>
        <v>460</v>
      </c>
      <c r="O32" s="309">
        <v>6.81</v>
      </c>
      <c r="P32" s="309">
        <f t="shared" si="1"/>
        <v>3132.6</v>
      </c>
    </row>
    <row r="33" spans="1:16" ht="24" x14ac:dyDescent="0.25">
      <c r="A33" s="78">
        <v>27</v>
      </c>
      <c r="B33" s="393">
        <v>8003444</v>
      </c>
      <c r="C33" s="79" t="s">
        <v>3169</v>
      </c>
      <c r="D33" s="58" t="s">
        <v>20</v>
      </c>
      <c r="E33" s="393"/>
      <c r="F33" s="393">
        <v>30</v>
      </c>
      <c r="G33" s="393">
        <v>30</v>
      </c>
      <c r="H33" s="393">
        <v>30</v>
      </c>
      <c r="I33" s="420">
        <v>200</v>
      </c>
      <c r="J33" s="393"/>
      <c r="K33" s="393">
        <v>100</v>
      </c>
      <c r="L33" s="62"/>
      <c r="M33" s="393">
        <v>20</v>
      </c>
      <c r="N33" s="421">
        <f t="shared" si="0"/>
        <v>390</v>
      </c>
      <c r="O33" s="309">
        <v>10.5</v>
      </c>
      <c r="P33" s="309">
        <f t="shared" si="1"/>
        <v>4095</v>
      </c>
    </row>
    <row r="34" spans="1:16" ht="36" x14ac:dyDescent="0.25">
      <c r="A34" s="78">
        <v>28</v>
      </c>
      <c r="B34" s="393">
        <v>8003626</v>
      </c>
      <c r="C34" s="79" t="s">
        <v>3170</v>
      </c>
      <c r="D34" s="58" t="s">
        <v>20</v>
      </c>
      <c r="E34" s="393"/>
      <c r="F34" s="393">
        <v>20</v>
      </c>
      <c r="G34" s="393">
        <v>30</v>
      </c>
      <c r="H34" s="393">
        <v>30</v>
      </c>
      <c r="I34" s="420">
        <v>100</v>
      </c>
      <c r="J34" s="393"/>
      <c r="K34" s="393">
        <v>100</v>
      </c>
      <c r="L34" s="62">
        <v>20</v>
      </c>
      <c r="M34" s="393"/>
      <c r="N34" s="421">
        <f t="shared" si="0"/>
        <v>280</v>
      </c>
      <c r="O34" s="309">
        <v>2.2999999999999998</v>
      </c>
      <c r="P34" s="309">
        <f t="shared" si="1"/>
        <v>644</v>
      </c>
    </row>
    <row r="35" spans="1:16" x14ac:dyDescent="0.25">
      <c r="A35" s="78">
        <v>29</v>
      </c>
      <c r="B35" s="393">
        <v>8002003</v>
      </c>
      <c r="C35" s="79" t="s">
        <v>1961</v>
      </c>
      <c r="D35" s="58" t="s">
        <v>20</v>
      </c>
      <c r="E35" s="393"/>
      <c r="F35" s="393">
        <v>100</v>
      </c>
      <c r="G35" s="393">
        <v>100</v>
      </c>
      <c r="H35" s="393">
        <v>100</v>
      </c>
      <c r="I35" s="420">
        <v>100</v>
      </c>
      <c r="J35" s="393"/>
      <c r="K35" s="393">
        <v>300</v>
      </c>
      <c r="L35" s="62"/>
      <c r="M35" s="393">
        <v>20</v>
      </c>
      <c r="N35" s="421">
        <f t="shared" si="0"/>
        <v>700</v>
      </c>
      <c r="O35" s="309">
        <v>2.23</v>
      </c>
      <c r="P35" s="309">
        <f t="shared" si="1"/>
        <v>1561</v>
      </c>
    </row>
    <row r="36" spans="1:16" ht="24" x14ac:dyDescent="0.25">
      <c r="A36" s="78">
        <v>30</v>
      </c>
      <c r="B36" s="393">
        <v>8001301</v>
      </c>
      <c r="C36" s="79" t="s">
        <v>3171</v>
      </c>
      <c r="D36" s="58" t="s">
        <v>20</v>
      </c>
      <c r="E36" s="393"/>
      <c r="F36" s="393">
        <v>20</v>
      </c>
      <c r="G36" s="393">
        <v>20</v>
      </c>
      <c r="H36" s="393">
        <v>20</v>
      </c>
      <c r="I36" s="420">
        <v>200</v>
      </c>
      <c r="J36" s="393"/>
      <c r="K36" s="393">
        <v>300</v>
      </c>
      <c r="L36" s="62"/>
      <c r="M36" s="393"/>
      <c r="N36" s="421">
        <f t="shared" si="0"/>
        <v>560</v>
      </c>
      <c r="O36" s="309">
        <v>3.08</v>
      </c>
      <c r="P36" s="309">
        <f t="shared" si="1"/>
        <v>1724.8</v>
      </c>
    </row>
    <row r="37" spans="1:16" ht="24" x14ac:dyDescent="0.25">
      <c r="A37" s="78">
        <v>31</v>
      </c>
      <c r="B37" s="393">
        <v>8003627</v>
      </c>
      <c r="C37" s="79" t="s">
        <v>3172</v>
      </c>
      <c r="D37" s="58" t="s">
        <v>20</v>
      </c>
      <c r="E37" s="78"/>
      <c r="F37" s="78">
        <v>100</v>
      </c>
      <c r="G37" s="78">
        <v>100</v>
      </c>
      <c r="H37" s="78">
        <v>100</v>
      </c>
      <c r="I37" s="420">
        <v>100</v>
      </c>
      <c r="J37" s="78"/>
      <c r="K37" s="78">
        <v>500</v>
      </c>
      <c r="L37" s="62">
        <v>50</v>
      </c>
      <c r="M37" s="78">
        <v>30</v>
      </c>
      <c r="N37" s="421">
        <f t="shared" si="0"/>
        <v>900</v>
      </c>
      <c r="O37" s="309">
        <v>2.2999999999999998</v>
      </c>
      <c r="P37" s="309">
        <f t="shared" si="1"/>
        <v>2070</v>
      </c>
    </row>
    <row r="38" spans="1:16" ht="36" x14ac:dyDescent="0.25">
      <c r="A38" s="78">
        <v>32</v>
      </c>
      <c r="B38" s="393">
        <v>8003628</v>
      </c>
      <c r="C38" s="79" t="s">
        <v>3173</v>
      </c>
      <c r="D38" s="58" t="s">
        <v>20</v>
      </c>
      <c r="E38" s="393"/>
      <c r="F38" s="393">
        <v>300</v>
      </c>
      <c r="G38" s="393">
        <v>300</v>
      </c>
      <c r="H38" s="393">
        <v>300</v>
      </c>
      <c r="I38" s="420">
        <v>20</v>
      </c>
      <c r="J38" s="393"/>
      <c r="K38" s="393">
        <v>500</v>
      </c>
      <c r="L38" s="62">
        <v>50</v>
      </c>
      <c r="M38" s="393">
        <v>30</v>
      </c>
      <c r="N38" s="421">
        <f t="shared" si="0"/>
        <v>1420</v>
      </c>
      <c r="O38" s="309">
        <v>1.32</v>
      </c>
      <c r="P38" s="309">
        <f t="shared" si="1"/>
        <v>1874.4</v>
      </c>
    </row>
    <row r="39" spans="1:16" ht="36" x14ac:dyDescent="0.25">
      <c r="A39" s="78">
        <v>33</v>
      </c>
      <c r="B39" s="393">
        <v>232001167</v>
      </c>
      <c r="C39" s="79" t="s">
        <v>3174</v>
      </c>
      <c r="D39" s="58" t="s">
        <v>20</v>
      </c>
      <c r="E39" s="393"/>
      <c r="F39" s="393"/>
      <c r="G39" s="393"/>
      <c r="H39" s="393"/>
      <c r="I39" s="420">
        <v>100</v>
      </c>
      <c r="J39" s="393"/>
      <c r="K39" s="393">
        <v>50</v>
      </c>
      <c r="L39" s="62"/>
      <c r="M39" s="393"/>
      <c r="N39" s="421">
        <f t="shared" si="0"/>
        <v>150</v>
      </c>
      <c r="O39" s="309">
        <v>87.57</v>
      </c>
      <c r="P39" s="309">
        <f t="shared" si="1"/>
        <v>13135.499999999998</v>
      </c>
    </row>
    <row r="40" spans="1:16" ht="48" x14ac:dyDescent="0.25">
      <c r="A40" s="78">
        <v>34</v>
      </c>
      <c r="B40" s="393">
        <v>8001575</v>
      </c>
      <c r="C40" s="79" t="s">
        <v>3175</v>
      </c>
      <c r="D40" s="58" t="s">
        <v>20</v>
      </c>
      <c r="E40" s="393">
        <v>20</v>
      </c>
      <c r="F40" s="393">
        <v>15</v>
      </c>
      <c r="G40" s="393"/>
      <c r="H40" s="393"/>
      <c r="I40" s="420">
        <v>20</v>
      </c>
      <c r="J40" s="393"/>
      <c r="K40" s="393">
        <v>50</v>
      </c>
      <c r="L40" s="62">
        <v>30</v>
      </c>
      <c r="M40" s="393"/>
      <c r="N40" s="421">
        <f t="shared" si="0"/>
        <v>105</v>
      </c>
      <c r="O40" s="309"/>
      <c r="P40" s="309">
        <f t="shared" si="1"/>
        <v>0</v>
      </c>
    </row>
    <row r="41" spans="1:16" ht="24" x14ac:dyDescent="0.25">
      <c r="A41" s="78">
        <v>35</v>
      </c>
      <c r="B41" s="393">
        <v>232001168</v>
      </c>
      <c r="C41" s="79" t="s">
        <v>3176</v>
      </c>
      <c r="D41" s="58" t="s">
        <v>20</v>
      </c>
      <c r="E41" s="78"/>
      <c r="F41" s="78"/>
      <c r="G41" s="78"/>
      <c r="H41" s="78"/>
      <c r="I41" s="420">
        <v>300</v>
      </c>
      <c r="J41" s="78"/>
      <c r="K41" s="78">
        <v>30</v>
      </c>
      <c r="L41" s="62"/>
      <c r="M41" s="78"/>
      <c r="N41" s="421">
        <f t="shared" si="0"/>
        <v>330</v>
      </c>
      <c r="O41" s="309">
        <v>90</v>
      </c>
      <c r="P41" s="309">
        <f t="shared" si="1"/>
        <v>29700</v>
      </c>
    </row>
    <row r="42" spans="1:16" ht="60" x14ac:dyDescent="0.25">
      <c r="A42" s="78">
        <v>36</v>
      </c>
      <c r="B42" s="393">
        <v>8003685</v>
      </c>
      <c r="C42" s="79" t="s">
        <v>3177</v>
      </c>
      <c r="D42" s="58" t="s">
        <v>20</v>
      </c>
      <c r="E42" s="78"/>
      <c r="F42" s="78"/>
      <c r="G42" s="78"/>
      <c r="H42" s="78"/>
      <c r="I42" s="420">
        <v>5</v>
      </c>
      <c r="J42" s="78"/>
      <c r="K42" s="78">
        <v>0</v>
      </c>
      <c r="L42" s="62"/>
      <c r="M42" s="78"/>
      <c r="N42" s="421">
        <f t="shared" si="0"/>
        <v>5</v>
      </c>
      <c r="O42" s="309">
        <v>50</v>
      </c>
      <c r="P42" s="309">
        <f t="shared" si="1"/>
        <v>250</v>
      </c>
    </row>
    <row r="43" spans="1:16" ht="24" x14ac:dyDescent="0.25">
      <c r="A43" s="78">
        <v>37</v>
      </c>
      <c r="B43" s="393">
        <v>8001506</v>
      </c>
      <c r="C43" s="79" t="s">
        <v>3178</v>
      </c>
      <c r="D43" s="58" t="s">
        <v>20</v>
      </c>
      <c r="E43" s="78"/>
      <c r="F43" s="78">
        <v>20</v>
      </c>
      <c r="G43" s="78">
        <v>20</v>
      </c>
      <c r="H43" s="78">
        <v>20</v>
      </c>
      <c r="I43" s="420">
        <v>300</v>
      </c>
      <c r="J43" s="78"/>
      <c r="K43" s="78">
        <v>0</v>
      </c>
      <c r="L43" s="62"/>
      <c r="M43" s="78">
        <v>10</v>
      </c>
      <c r="N43" s="421">
        <f t="shared" si="0"/>
        <v>360</v>
      </c>
      <c r="O43" s="309"/>
      <c r="P43" s="309">
        <f t="shared" si="1"/>
        <v>0</v>
      </c>
    </row>
    <row r="44" spans="1:16" x14ac:dyDescent="0.25">
      <c r="A44" s="78">
        <v>38</v>
      </c>
      <c r="B44" s="393">
        <v>370001005</v>
      </c>
      <c r="C44" s="79" t="s">
        <v>1962</v>
      </c>
      <c r="D44" s="58" t="s">
        <v>20</v>
      </c>
      <c r="E44" s="78"/>
      <c r="F44" s="78">
        <v>1000</v>
      </c>
      <c r="G44" s="78">
        <v>1000</v>
      </c>
      <c r="H44" s="78">
        <v>700</v>
      </c>
      <c r="I44" s="420">
        <v>500</v>
      </c>
      <c r="J44" s="78"/>
      <c r="K44" s="393">
        <v>5000</v>
      </c>
      <c r="L44" s="62">
        <v>15</v>
      </c>
      <c r="M44" s="78">
        <v>100</v>
      </c>
      <c r="N44" s="421">
        <f t="shared" si="0"/>
        <v>8200</v>
      </c>
      <c r="O44" s="309"/>
      <c r="P44" s="309">
        <f t="shared" si="1"/>
        <v>0</v>
      </c>
    </row>
    <row r="45" spans="1:16" x14ac:dyDescent="0.25">
      <c r="A45" s="78">
        <v>39</v>
      </c>
      <c r="B45" s="393">
        <v>8001312</v>
      </c>
      <c r="C45" s="79" t="s">
        <v>1963</v>
      </c>
      <c r="D45" s="58" t="s">
        <v>20</v>
      </c>
      <c r="E45" s="78"/>
      <c r="F45" s="78">
        <v>400</v>
      </c>
      <c r="G45" s="78">
        <v>400</v>
      </c>
      <c r="H45" s="78">
        <v>300</v>
      </c>
      <c r="I45" s="420">
        <v>500</v>
      </c>
      <c r="J45" s="78"/>
      <c r="K45" s="78">
        <v>500</v>
      </c>
      <c r="L45" s="62">
        <v>15</v>
      </c>
      <c r="M45" s="78">
        <v>20</v>
      </c>
      <c r="N45" s="421">
        <f t="shared" si="0"/>
        <v>2100</v>
      </c>
      <c r="O45" s="309">
        <v>9.8000000000000007</v>
      </c>
      <c r="P45" s="309">
        <f t="shared" si="1"/>
        <v>20580</v>
      </c>
    </row>
    <row r="46" spans="1:16" x14ac:dyDescent="0.25">
      <c r="A46" s="78">
        <v>40</v>
      </c>
      <c r="B46" s="393">
        <v>8001309</v>
      </c>
      <c r="C46" s="79" t="s">
        <v>1964</v>
      </c>
      <c r="D46" s="58" t="s">
        <v>20</v>
      </c>
      <c r="E46" s="78"/>
      <c r="F46" s="78">
        <v>200</v>
      </c>
      <c r="G46" s="78">
        <v>200</v>
      </c>
      <c r="H46" s="78">
        <v>200</v>
      </c>
      <c r="I46" s="420">
        <v>200</v>
      </c>
      <c r="J46" s="78"/>
      <c r="K46" s="78">
        <v>500</v>
      </c>
      <c r="L46" s="62">
        <v>15</v>
      </c>
      <c r="M46" s="78"/>
      <c r="N46" s="421">
        <f t="shared" si="0"/>
        <v>1300</v>
      </c>
      <c r="O46" s="309">
        <v>5.0999999999999996</v>
      </c>
      <c r="P46" s="309">
        <f t="shared" si="1"/>
        <v>6629.9999999999991</v>
      </c>
    </row>
    <row r="47" spans="1:16" x14ac:dyDescent="0.25">
      <c r="A47" s="78">
        <v>41</v>
      </c>
      <c r="B47" s="393">
        <v>232001151</v>
      </c>
      <c r="C47" s="79" t="s">
        <v>1965</v>
      </c>
      <c r="D47" s="58" t="s">
        <v>20</v>
      </c>
      <c r="E47" s="78"/>
      <c r="F47" s="78">
        <v>800</v>
      </c>
      <c r="G47" s="78">
        <v>800</v>
      </c>
      <c r="H47" s="78">
        <v>500</v>
      </c>
      <c r="I47" s="420">
        <v>500</v>
      </c>
      <c r="J47" s="78"/>
      <c r="K47" s="78">
        <v>200</v>
      </c>
      <c r="L47" s="62">
        <v>15</v>
      </c>
      <c r="M47" s="78">
        <v>20</v>
      </c>
      <c r="N47" s="421">
        <f t="shared" si="0"/>
        <v>2800</v>
      </c>
      <c r="O47" s="309"/>
      <c r="P47" s="309">
        <f t="shared" si="1"/>
        <v>0</v>
      </c>
    </row>
    <row r="48" spans="1:16" ht="48" x14ac:dyDescent="0.25">
      <c r="A48" s="78">
        <v>42</v>
      </c>
      <c r="B48" s="393">
        <v>8001520</v>
      </c>
      <c r="C48" s="79" t="s">
        <v>3179</v>
      </c>
      <c r="D48" s="58" t="s">
        <v>20</v>
      </c>
      <c r="E48" s="78"/>
      <c r="F48" s="78">
        <v>100</v>
      </c>
      <c r="G48" s="78">
        <v>100</v>
      </c>
      <c r="H48" s="78">
        <v>100</v>
      </c>
      <c r="I48" s="420">
        <v>200</v>
      </c>
      <c r="J48" s="78"/>
      <c r="K48" s="78">
        <v>300</v>
      </c>
      <c r="L48" s="62"/>
      <c r="M48" s="78">
        <v>30</v>
      </c>
      <c r="N48" s="421">
        <f t="shared" si="0"/>
        <v>800</v>
      </c>
      <c r="O48" s="309">
        <v>3.22</v>
      </c>
      <c r="P48" s="309">
        <f t="shared" si="1"/>
        <v>2576</v>
      </c>
    </row>
    <row r="49" spans="1:16" ht="36" x14ac:dyDescent="0.25">
      <c r="A49" s="78">
        <v>43</v>
      </c>
      <c r="B49" s="393">
        <v>8003460</v>
      </c>
      <c r="C49" s="79" t="s">
        <v>3180</v>
      </c>
      <c r="D49" s="58" t="s">
        <v>20</v>
      </c>
      <c r="E49" s="78"/>
      <c r="F49" s="78">
        <v>1</v>
      </c>
      <c r="G49" s="78">
        <v>12</v>
      </c>
      <c r="H49" s="78"/>
      <c r="I49" s="420">
        <v>100</v>
      </c>
      <c r="J49" s="78"/>
      <c r="K49" s="78">
        <v>300</v>
      </c>
      <c r="L49" s="62"/>
      <c r="M49" s="78">
        <v>2</v>
      </c>
      <c r="N49" s="421">
        <f t="shared" si="0"/>
        <v>413</v>
      </c>
      <c r="O49" s="309">
        <v>3.9</v>
      </c>
      <c r="P49" s="309">
        <f t="shared" si="1"/>
        <v>1610.7</v>
      </c>
    </row>
    <row r="50" spans="1:16" ht="48" x14ac:dyDescent="0.25">
      <c r="A50" s="78">
        <v>44</v>
      </c>
      <c r="B50" s="393">
        <v>8003461</v>
      </c>
      <c r="C50" s="79" t="s">
        <v>3181</v>
      </c>
      <c r="D50" s="58" t="s">
        <v>90</v>
      </c>
      <c r="E50" s="393"/>
      <c r="F50" s="393">
        <v>1</v>
      </c>
      <c r="G50" s="393">
        <v>12</v>
      </c>
      <c r="H50" s="393"/>
      <c r="I50" s="420">
        <v>300</v>
      </c>
      <c r="J50" s="393"/>
      <c r="K50" s="393">
        <v>300</v>
      </c>
      <c r="L50" s="62"/>
      <c r="M50" s="393">
        <v>2</v>
      </c>
      <c r="N50" s="421">
        <f t="shared" si="0"/>
        <v>613</v>
      </c>
      <c r="O50" s="309">
        <v>7.88</v>
      </c>
      <c r="P50" s="309">
        <f t="shared" si="1"/>
        <v>4830.4399999999996</v>
      </c>
    </row>
    <row r="51" spans="1:16" ht="24" x14ac:dyDescent="0.25">
      <c r="A51" s="78">
        <v>45</v>
      </c>
      <c r="B51" s="393">
        <v>8001689</v>
      </c>
      <c r="C51" s="79" t="s">
        <v>3182</v>
      </c>
      <c r="D51" s="58" t="s">
        <v>20</v>
      </c>
      <c r="E51" s="78"/>
      <c r="F51" s="78"/>
      <c r="G51" s="78"/>
      <c r="H51" s="78"/>
      <c r="I51" s="420">
        <v>200</v>
      </c>
      <c r="J51" s="78"/>
      <c r="K51" s="78">
        <v>100</v>
      </c>
      <c r="L51" s="62"/>
      <c r="M51" s="78">
        <v>20</v>
      </c>
      <c r="N51" s="421">
        <f t="shared" si="0"/>
        <v>300</v>
      </c>
      <c r="O51" s="309">
        <v>1.05</v>
      </c>
      <c r="P51" s="309">
        <f t="shared" si="1"/>
        <v>315</v>
      </c>
    </row>
    <row r="52" spans="1:16" ht="60" x14ac:dyDescent="0.25">
      <c r="A52" s="78">
        <v>46</v>
      </c>
      <c r="B52" s="393">
        <v>6001501</v>
      </c>
      <c r="C52" s="79" t="s">
        <v>3183</v>
      </c>
      <c r="D52" s="58" t="s">
        <v>20</v>
      </c>
      <c r="E52" s="393"/>
      <c r="F52" s="393">
        <v>100</v>
      </c>
      <c r="G52" s="393">
        <v>100</v>
      </c>
      <c r="H52" s="393">
        <v>100</v>
      </c>
      <c r="I52" s="420">
        <v>500</v>
      </c>
      <c r="J52" s="393"/>
      <c r="K52" s="393">
        <v>50</v>
      </c>
      <c r="L52" s="62"/>
      <c r="M52" s="393">
        <v>5</v>
      </c>
      <c r="N52" s="421">
        <f t="shared" si="0"/>
        <v>850</v>
      </c>
      <c r="O52" s="309">
        <v>50</v>
      </c>
      <c r="P52" s="309">
        <f t="shared" si="1"/>
        <v>42500</v>
      </c>
    </row>
    <row r="53" spans="1:16" ht="24" x14ac:dyDescent="0.25">
      <c r="A53" s="78">
        <v>47</v>
      </c>
      <c r="B53" s="393">
        <v>232001165</v>
      </c>
      <c r="C53" s="79" t="s">
        <v>3184</v>
      </c>
      <c r="D53" s="58" t="s">
        <v>171</v>
      </c>
      <c r="E53" s="78"/>
      <c r="F53" s="78"/>
      <c r="G53" s="78"/>
      <c r="H53" s="78"/>
      <c r="I53" s="420">
        <v>500</v>
      </c>
      <c r="J53" s="78"/>
      <c r="K53" s="78">
        <v>30</v>
      </c>
      <c r="L53" s="62"/>
      <c r="M53" s="78"/>
      <c r="N53" s="421">
        <f t="shared" si="0"/>
        <v>530</v>
      </c>
      <c r="O53" s="309">
        <v>184.95</v>
      </c>
      <c r="P53" s="309">
        <f t="shared" si="1"/>
        <v>98023.5</v>
      </c>
    </row>
    <row r="54" spans="1:16" ht="36" x14ac:dyDescent="0.25">
      <c r="A54" s="78">
        <v>48</v>
      </c>
      <c r="B54" s="393">
        <v>51003502</v>
      </c>
      <c r="C54" s="79" t="s">
        <v>3185</v>
      </c>
      <c r="D54" s="58" t="s">
        <v>139</v>
      </c>
      <c r="E54" s="78"/>
      <c r="F54" s="78"/>
      <c r="G54" s="78"/>
      <c r="H54" s="78"/>
      <c r="I54" s="420">
        <v>5</v>
      </c>
      <c r="J54" s="78"/>
      <c r="K54" s="78">
        <v>10</v>
      </c>
      <c r="L54" s="62"/>
      <c r="M54" s="78"/>
      <c r="N54" s="421">
        <f t="shared" si="0"/>
        <v>15</v>
      </c>
      <c r="O54" s="309">
        <v>59.95</v>
      </c>
      <c r="P54" s="309">
        <f t="shared" si="1"/>
        <v>899.25</v>
      </c>
    </row>
    <row r="55" spans="1:16" ht="48" x14ac:dyDescent="0.25">
      <c r="A55" s="78">
        <v>49</v>
      </c>
      <c r="B55" s="393">
        <v>8001399</v>
      </c>
      <c r="C55" s="79" t="s">
        <v>3186</v>
      </c>
      <c r="D55" s="58" t="s">
        <v>20</v>
      </c>
      <c r="E55" s="78"/>
      <c r="F55" s="78">
        <v>100</v>
      </c>
      <c r="G55" s="78">
        <v>100</v>
      </c>
      <c r="H55" s="78">
        <v>100</v>
      </c>
      <c r="I55" s="420">
        <v>500</v>
      </c>
      <c r="J55" s="78"/>
      <c r="K55" s="78">
        <v>100</v>
      </c>
      <c r="L55" s="62"/>
      <c r="M55" s="78">
        <v>20</v>
      </c>
      <c r="N55" s="421">
        <f t="shared" si="0"/>
        <v>900</v>
      </c>
      <c r="O55" s="309"/>
      <c r="P55" s="309">
        <f t="shared" si="1"/>
        <v>0</v>
      </c>
    </row>
    <row r="56" spans="1:16" ht="48" x14ac:dyDescent="0.25">
      <c r="A56" s="78">
        <v>50</v>
      </c>
      <c r="B56" s="393">
        <v>8001401</v>
      </c>
      <c r="C56" s="79" t="s">
        <v>3187</v>
      </c>
      <c r="D56" s="58" t="s">
        <v>20</v>
      </c>
      <c r="E56" s="78"/>
      <c r="F56" s="78">
        <v>4</v>
      </c>
      <c r="G56" s="78">
        <v>4</v>
      </c>
      <c r="H56" s="78">
        <v>4</v>
      </c>
      <c r="I56" s="420">
        <v>20</v>
      </c>
      <c r="J56" s="78"/>
      <c r="K56" s="78">
        <v>200</v>
      </c>
      <c r="L56" s="62"/>
      <c r="M56" s="78">
        <v>4</v>
      </c>
      <c r="N56" s="421">
        <f t="shared" si="0"/>
        <v>232</v>
      </c>
      <c r="O56" s="309"/>
      <c r="P56" s="309">
        <f t="shared" si="1"/>
        <v>0</v>
      </c>
    </row>
    <row r="57" spans="1:16" ht="36" x14ac:dyDescent="0.25">
      <c r="A57" s="78">
        <v>51</v>
      </c>
      <c r="B57" s="393">
        <v>232001162</v>
      </c>
      <c r="C57" s="79" t="s">
        <v>3188</v>
      </c>
      <c r="D57" s="58" t="s">
        <v>20</v>
      </c>
      <c r="E57" s="78"/>
      <c r="F57" s="78"/>
      <c r="G57" s="78"/>
      <c r="H57" s="78"/>
      <c r="I57" s="420">
        <v>5</v>
      </c>
      <c r="J57" s="78"/>
      <c r="K57" s="78">
        <v>30</v>
      </c>
      <c r="L57" s="62"/>
      <c r="M57" s="78"/>
      <c r="N57" s="421">
        <f t="shared" si="0"/>
        <v>35</v>
      </c>
      <c r="O57" s="309">
        <v>113.5</v>
      </c>
      <c r="P57" s="309">
        <f t="shared" si="1"/>
        <v>3972.5</v>
      </c>
    </row>
    <row r="58" spans="1:16" ht="58.5" customHeight="1" x14ac:dyDescent="0.25">
      <c r="A58" s="78">
        <v>52</v>
      </c>
      <c r="B58" s="393">
        <v>232001163</v>
      </c>
      <c r="C58" s="79" t="s">
        <v>3189</v>
      </c>
      <c r="D58" s="58" t="s">
        <v>139</v>
      </c>
      <c r="E58" s="78"/>
      <c r="F58" s="78"/>
      <c r="G58" s="78"/>
      <c r="H58" s="78"/>
      <c r="I58" s="420">
        <v>10</v>
      </c>
      <c r="J58" s="78"/>
      <c r="K58" s="78">
        <v>30</v>
      </c>
      <c r="L58" s="62"/>
      <c r="M58" s="78"/>
      <c r="N58" s="421">
        <f t="shared" si="0"/>
        <v>40</v>
      </c>
      <c r="O58" s="309">
        <v>124.83</v>
      </c>
      <c r="P58" s="309">
        <f t="shared" si="1"/>
        <v>4993.2</v>
      </c>
    </row>
    <row r="59" spans="1:16" ht="36" x14ac:dyDescent="0.25">
      <c r="A59" s="78">
        <v>53</v>
      </c>
      <c r="B59" s="393">
        <v>232001164</v>
      </c>
      <c r="C59" s="79" t="s">
        <v>3190</v>
      </c>
      <c r="D59" s="58" t="s">
        <v>139</v>
      </c>
      <c r="E59" s="78"/>
      <c r="F59" s="78"/>
      <c r="G59" s="78"/>
      <c r="H59" s="78"/>
      <c r="I59" s="420">
        <v>600</v>
      </c>
      <c r="J59" s="78"/>
      <c r="K59" s="78">
        <v>30</v>
      </c>
      <c r="L59" s="62"/>
      <c r="M59" s="78"/>
      <c r="N59" s="421">
        <f t="shared" si="0"/>
        <v>630</v>
      </c>
      <c r="O59" s="309">
        <v>65.72</v>
      </c>
      <c r="P59" s="309">
        <f t="shared" si="1"/>
        <v>41403.599999999999</v>
      </c>
    </row>
    <row r="60" spans="1:16" ht="48" x14ac:dyDescent="0.25">
      <c r="A60" s="78">
        <v>54</v>
      </c>
      <c r="B60" s="393">
        <v>8002054</v>
      </c>
      <c r="C60" s="79" t="s">
        <v>3191</v>
      </c>
      <c r="D60" s="58" t="s">
        <v>20</v>
      </c>
      <c r="E60" s="78"/>
      <c r="F60" s="78">
        <v>300</v>
      </c>
      <c r="G60" s="78">
        <v>300</v>
      </c>
      <c r="H60" s="78">
        <v>300</v>
      </c>
      <c r="I60" s="420">
        <v>500</v>
      </c>
      <c r="J60" s="78"/>
      <c r="K60" s="78">
        <v>500</v>
      </c>
      <c r="L60" s="62">
        <v>30</v>
      </c>
      <c r="M60" s="78">
        <v>50</v>
      </c>
      <c r="N60" s="421">
        <f t="shared" si="0"/>
        <v>1900</v>
      </c>
      <c r="O60" s="309">
        <v>0.93</v>
      </c>
      <c r="P60" s="309">
        <f t="shared" si="1"/>
        <v>1767</v>
      </c>
    </row>
    <row r="61" spans="1:16" ht="48" x14ac:dyDescent="0.25">
      <c r="A61" s="78">
        <v>55</v>
      </c>
      <c r="B61" s="393">
        <v>8001424</v>
      </c>
      <c r="C61" s="79" t="s">
        <v>3192</v>
      </c>
      <c r="D61" s="58" t="s">
        <v>20</v>
      </c>
      <c r="E61" s="78"/>
      <c r="F61" s="78">
        <v>300</v>
      </c>
      <c r="G61" s="78">
        <v>300</v>
      </c>
      <c r="H61" s="78">
        <v>300</v>
      </c>
      <c r="I61" s="420">
        <v>400</v>
      </c>
      <c r="J61" s="78"/>
      <c r="K61" s="78">
        <v>500</v>
      </c>
      <c r="L61" s="62">
        <v>30</v>
      </c>
      <c r="M61" s="78">
        <v>50</v>
      </c>
      <c r="N61" s="421">
        <f t="shared" si="0"/>
        <v>1800</v>
      </c>
      <c r="O61" s="309">
        <v>1.61</v>
      </c>
      <c r="P61" s="309">
        <f t="shared" si="1"/>
        <v>2898</v>
      </c>
    </row>
    <row r="62" spans="1:16" ht="24" x14ac:dyDescent="0.25">
      <c r="A62" s="78">
        <v>56</v>
      </c>
      <c r="B62" s="393">
        <v>8001107</v>
      </c>
      <c r="C62" s="79" t="s">
        <v>3193</v>
      </c>
      <c r="D62" s="58" t="s">
        <v>20</v>
      </c>
      <c r="E62" s="78"/>
      <c r="F62" s="78">
        <v>50</v>
      </c>
      <c r="G62" s="78">
        <v>50</v>
      </c>
      <c r="H62" s="78">
        <v>300</v>
      </c>
      <c r="I62" s="420">
        <v>400</v>
      </c>
      <c r="J62" s="78"/>
      <c r="K62" s="393">
        <v>1000</v>
      </c>
      <c r="L62" s="423">
        <v>30</v>
      </c>
      <c r="M62" s="78">
        <v>30</v>
      </c>
      <c r="N62" s="421">
        <f t="shared" si="0"/>
        <v>1800</v>
      </c>
      <c r="O62" s="309">
        <v>0.7</v>
      </c>
      <c r="P62" s="309">
        <f t="shared" si="1"/>
        <v>1260</v>
      </c>
    </row>
    <row r="63" spans="1:16" ht="24" x14ac:dyDescent="0.25">
      <c r="A63" s="78">
        <v>57</v>
      </c>
      <c r="B63" s="393">
        <v>8003459</v>
      </c>
      <c r="C63" s="79" t="s">
        <v>1966</v>
      </c>
      <c r="D63" s="58" t="s">
        <v>20</v>
      </c>
      <c r="E63" s="78"/>
      <c r="F63" s="78">
        <v>12</v>
      </c>
      <c r="G63" s="78">
        <v>12</v>
      </c>
      <c r="H63" s="78">
        <v>12</v>
      </c>
      <c r="I63" s="420">
        <v>400</v>
      </c>
      <c r="J63" s="78"/>
      <c r="K63" s="393">
        <v>1000</v>
      </c>
      <c r="L63" s="423">
        <v>30</v>
      </c>
      <c r="M63" s="78">
        <v>30</v>
      </c>
      <c r="N63" s="421">
        <f t="shared" si="0"/>
        <v>1436</v>
      </c>
      <c r="O63" s="309">
        <v>36.26</v>
      </c>
      <c r="P63" s="309">
        <f t="shared" si="1"/>
        <v>52069.36</v>
      </c>
    </row>
    <row r="64" spans="1:16" ht="48" x14ac:dyDescent="0.25">
      <c r="A64" s="78">
        <v>58</v>
      </c>
      <c r="B64" s="393">
        <v>8001429</v>
      </c>
      <c r="C64" s="79" t="s">
        <v>3194</v>
      </c>
      <c r="D64" s="58" t="s">
        <v>21</v>
      </c>
      <c r="E64" s="78"/>
      <c r="F64" s="78">
        <v>300</v>
      </c>
      <c r="G64" s="78">
        <v>300</v>
      </c>
      <c r="H64" s="78">
        <v>300</v>
      </c>
      <c r="I64" s="420">
        <v>400</v>
      </c>
      <c r="J64" s="78"/>
      <c r="K64" s="393">
        <v>5000</v>
      </c>
      <c r="L64" s="423">
        <v>30</v>
      </c>
      <c r="M64" s="78">
        <v>50</v>
      </c>
      <c r="N64" s="421">
        <f t="shared" si="0"/>
        <v>6300</v>
      </c>
      <c r="O64" s="309">
        <v>0.72</v>
      </c>
      <c r="P64" s="309">
        <f t="shared" si="1"/>
        <v>4536</v>
      </c>
    </row>
    <row r="65" spans="1:16" x14ac:dyDescent="0.25">
      <c r="A65" s="78">
        <v>59</v>
      </c>
      <c r="B65" s="393">
        <v>8003634</v>
      </c>
      <c r="C65" s="79" t="s">
        <v>1967</v>
      </c>
      <c r="D65" s="58" t="s">
        <v>21</v>
      </c>
      <c r="E65" s="78"/>
      <c r="F65" s="78">
        <v>5</v>
      </c>
      <c r="G65" s="78">
        <v>5</v>
      </c>
      <c r="H65" s="78">
        <v>5</v>
      </c>
      <c r="I65" s="420">
        <v>400</v>
      </c>
      <c r="J65" s="78"/>
      <c r="K65" s="78">
        <v>80</v>
      </c>
      <c r="L65" s="423">
        <v>30</v>
      </c>
      <c r="M65" s="78">
        <v>30</v>
      </c>
      <c r="N65" s="421">
        <f t="shared" si="0"/>
        <v>495</v>
      </c>
      <c r="O65" s="309">
        <v>149.36000000000001</v>
      </c>
      <c r="P65" s="309">
        <f t="shared" si="1"/>
        <v>73933.200000000012</v>
      </c>
    </row>
    <row r="66" spans="1:16" x14ac:dyDescent="0.25">
      <c r="A66" s="78">
        <v>60</v>
      </c>
      <c r="B66" s="393">
        <v>8003576</v>
      </c>
      <c r="C66" s="79" t="s">
        <v>1930</v>
      </c>
      <c r="D66" s="58" t="s">
        <v>21</v>
      </c>
      <c r="E66" s="78"/>
      <c r="F66" s="78">
        <v>1200</v>
      </c>
      <c r="G66" s="78">
        <v>500</v>
      </c>
      <c r="H66" s="78">
        <v>500</v>
      </c>
      <c r="I66" s="420">
        <v>400</v>
      </c>
      <c r="J66" s="78"/>
      <c r="K66" s="78">
        <v>100</v>
      </c>
      <c r="L66" s="423">
        <v>5</v>
      </c>
      <c r="M66" s="78">
        <v>50</v>
      </c>
      <c r="N66" s="421">
        <f t="shared" si="0"/>
        <v>2700</v>
      </c>
      <c r="O66" s="309">
        <v>198.5</v>
      </c>
      <c r="P66" s="309">
        <f t="shared" si="1"/>
        <v>535950</v>
      </c>
    </row>
    <row r="67" spans="1:16" ht="24" x14ac:dyDescent="0.25">
      <c r="A67" s="78">
        <v>61</v>
      </c>
      <c r="B67" s="393">
        <v>8001432</v>
      </c>
      <c r="C67" s="79" t="s">
        <v>3195</v>
      </c>
      <c r="D67" s="58" t="s">
        <v>21</v>
      </c>
      <c r="E67" s="78"/>
      <c r="F67" s="78">
        <v>50</v>
      </c>
      <c r="G67" s="78"/>
      <c r="H67" s="78"/>
      <c r="I67" s="420">
        <v>400</v>
      </c>
      <c r="J67" s="78"/>
      <c r="K67" s="78">
        <v>0</v>
      </c>
      <c r="L67" s="423">
        <v>5</v>
      </c>
      <c r="M67" s="78"/>
      <c r="N67" s="421">
        <f t="shared" si="0"/>
        <v>450</v>
      </c>
      <c r="O67" s="309"/>
      <c r="P67" s="309">
        <f t="shared" si="1"/>
        <v>0</v>
      </c>
    </row>
    <row r="68" spans="1:16" ht="36" x14ac:dyDescent="0.25">
      <c r="A68" s="78">
        <v>62</v>
      </c>
      <c r="B68" s="393">
        <v>380001055</v>
      </c>
      <c r="C68" s="79" t="s">
        <v>3196</v>
      </c>
      <c r="D68" s="58" t="s">
        <v>20</v>
      </c>
      <c r="E68" s="78">
        <v>400</v>
      </c>
      <c r="F68" s="78">
        <v>300</v>
      </c>
      <c r="G68" s="78">
        <v>300</v>
      </c>
      <c r="H68" s="78">
        <v>300</v>
      </c>
      <c r="I68" s="420">
        <v>400</v>
      </c>
      <c r="J68" s="78"/>
      <c r="K68" s="78">
        <v>0</v>
      </c>
      <c r="L68" s="62">
        <v>50</v>
      </c>
      <c r="M68" s="78">
        <v>20</v>
      </c>
      <c r="N68" s="421">
        <f t="shared" si="0"/>
        <v>1700</v>
      </c>
      <c r="O68" s="309"/>
      <c r="P68" s="309">
        <f t="shared" si="1"/>
        <v>0</v>
      </c>
    </row>
    <row r="69" spans="1:16" ht="24" x14ac:dyDescent="0.25">
      <c r="A69" s="78">
        <v>63</v>
      </c>
      <c r="B69" s="393">
        <v>232001157</v>
      </c>
      <c r="C69" s="79" t="s">
        <v>1970</v>
      </c>
      <c r="D69" s="58" t="s">
        <v>20</v>
      </c>
      <c r="E69" s="78"/>
      <c r="F69" s="78">
        <v>3</v>
      </c>
      <c r="G69" s="78"/>
      <c r="H69" s="78"/>
      <c r="I69" s="420">
        <v>400</v>
      </c>
      <c r="J69" s="78"/>
      <c r="K69" s="78">
        <v>0</v>
      </c>
      <c r="L69" s="62"/>
      <c r="M69" s="78"/>
      <c r="N69" s="421">
        <f t="shared" si="0"/>
        <v>403</v>
      </c>
      <c r="O69" s="309">
        <v>0.5</v>
      </c>
      <c r="P69" s="309">
        <f t="shared" si="1"/>
        <v>201.5</v>
      </c>
    </row>
    <row r="70" spans="1:16" ht="24" x14ac:dyDescent="0.25">
      <c r="A70" s="78">
        <v>64</v>
      </c>
      <c r="B70" s="393">
        <v>232001158</v>
      </c>
      <c r="C70" s="79" t="s">
        <v>1971</v>
      </c>
      <c r="D70" s="58" t="s">
        <v>20</v>
      </c>
      <c r="E70" s="78"/>
      <c r="F70" s="78">
        <v>3</v>
      </c>
      <c r="G70" s="78"/>
      <c r="H70" s="78"/>
      <c r="I70" s="420">
        <v>400</v>
      </c>
      <c r="J70" s="78"/>
      <c r="K70" s="78">
        <v>0</v>
      </c>
      <c r="L70" s="62"/>
      <c r="M70" s="78"/>
      <c r="N70" s="421">
        <f t="shared" si="0"/>
        <v>403</v>
      </c>
      <c r="O70" s="309">
        <v>0.4</v>
      </c>
      <c r="P70" s="309">
        <f t="shared" si="1"/>
        <v>161.20000000000002</v>
      </c>
    </row>
    <row r="71" spans="1:16" ht="24" x14ac:dyDescent="0.25">
      <c r="A71" s="78">
        <v>65</v>
      </c>
      <c r="B71" s="393">
        <v>232001159</v>
      </c>
      <c r="C71" s="79" t="s">
        <v>1972</v>
      </c>
      <c r="D71" s="58" t="s">
        <v>20</v>
      </c>
      <c r="E71" s="78"/>
      <c r="F71" s="78">
        <v>3</v>
      </c>
      <c r="G71" s="78"/>
      <c r="H71" s="78"/>
      <c r="I71" s="420">
        <v>400</v>
      </c>
      <c r="J71" s="78"/>
      <c r="K71" s="78">
        <v>0</v>
      </c>
      <c r="L71" s="62"/>
      <c r="M71" s="78"/>
      <c r="N71" s="421">
        <f t="shared" si="0"/>
        <v>403</v>
      </c>
      <c r="O71" s="309">
        <v>0.49</v>
      </c>
      <c r="P71" s="309">
        <f t="shared" si="1"/>
        <v>197.47</v>
      </c>
    </row>
    <row r="72" spans="1:16" ht="24" x14ac:dyDescent="0.25">
      <c r="A72" s="78">
        <v>66</v>
      </c>
      <c r="B72" s="393">
        <v>232001156</v>
      </c>
      <c r="C72" s="79" t="s">
        <v>1973</v>
      </c>
      <c r="D72" s="58" t="s">
        <v>20</v>
      </c>
      <c r="E72" s="78"/>
      <c r="F72" s="78">
        <v>3</v>
      </c>
      <c r="G72" s="78"/>
      <c r="H72" s="78"/>
      <c r="I72" s="420">
        <v>400</v>
      </c>
      <c r="J72" s="78"/>
      <c r="K72" s="78">
        <v>0</v>
      </c>
      <c r="L72" s="62"/>
      <c r="M72" s="78"/>
      <c r="N72" s="421">
        <f t="shared" ref="N72:N105" si="2">E72+F72+G72+H72+I72+J72+K72</f>
        <v>403</v>
      </c>
      <c r="O72" s="309"/>
      <c r="P72" s="309">
        <f t="shared" ref="P72:P105" si="3">O72*N72</f>
        <v>0</v>
      </c>
    </row>
    <row r="73" spans="1:16" ht="24" x14ac:dyDescent="0.25">
      <c r="A73" s="78">
        <v>67</v>
      </c>
      <c r="B73" s="393">
        <v>232001155</v>
      </c>
      <c r="C73" s="79" t="s">
        <v>1974</v>
      </c>
      <c r="D73" s="58" t="s">
        <v>49</v>
      </c>
      <c r="E73" s="78"/>
      <c r="F73" s="78">
        <v>3</v>
      </c>
      <c r="G73" s="78"/>
      <c r="H73" s="78"/>
      <c r="I73" s="420">
        <v>400</v>
      </c>
      <c r="J73" s="78"/>
      <c r="K73" s="78">
        <v>0</v>
      </c>
      <c r="L73" s="62"/>
      <c r="M73" s="78"/>
      <c r="N73" s="421">
        <f t="shared" si="2"/>
        <v>403</v>
      </c>
      <c r="O73" s="309"/>
      <c r="P73" s="309">
        <f t="shared" si="3"/>
        <v>0</v>
      </c>
    </row>
    <row r="74" spans="1:16" ht="24" x14ac:dyDescent="0.25">
      <c r="A74" s="78">
        <v>68</v>
      </c>
      <c r="B74" s="393">
        <v>232001160</v>
      </c>
      <c r="C74" s="79" t="s">
        <v>1975</v>
      </c>
      <c r="D74" s="58" t="s">
        <v>49</v>
      </c>
      <c r="E74" s="78"/>
      <c r="F74" s="78">
        <v>3</v>
      </c>
      <c r="G74" s="78"/>
      <c r="H74" s="78"/>
      <c r="I74" s="420">
        <v>300</v>
      </c>
      <c r="J74" s="78"/>
      <c r="K74" s="78">
        <v>0</v>
      </c>
      <c r="L74" s="62"/>
      <c r="M74" s="78"/>
      <c r="N74" s="421">
        <f t="shared" si="2"/>
        <v>303</v>
      </c>
      <c r="O74" s="309">
        <v>49.76</v>
      </c>
      <c r="P74" s="309">
        <f t="shared" si="3"/>
        <v>15077.279999999999</v>
      </c>
    </row>
    <row r="75" spans="1:16" ht="24" x14ac:dyDescent="0.25">
      <c r="A75" s="78">
        <v>69</v>
      </c>
      <c r="B75" s="393">
        <v>232001161</v>
      </c>
      <c r="C75" s="79" t="s">
        <v>1976</v>
      </c>
      <c r="D75" s="58" t="s">
        <v>2722</v>
      </c>
      <c r="E75" s="78"/>
      <c r="F75" s="78">
        <v>3</v>
      </c>
      <c r="G75" s="78"/>
      <c r="H75" s="78"/>
      <c r="I75" s="420">
        <v>400</v>
      </c>
      <c r="J75" s="78"/>
      <c r="K75" s="78">
        <v>0</v>
      </c>
      <c r="L75" s="62"/>
      <c r="M75" s="78"/>
      <c r="N75" s="421">
        <f t="shared" si="2"/>
        <v>403</v>
      </c>
      <c r="O75" s="309">
        <v>39.31</v>
      </c>
      <c r="P75" s="309">
        <f t="shared" si="3"/>
        <v>15841.93</v>
      </c>
    </row>
    <row r="76" spans="1:16" ht="24" x14ac:dyDescent="0.25">
      <c r="A76" s="78">
        <v>70</v>
      </c>
      <c r="B76" s="393">
        <v>232001091</v>
      </c>
      <c r="C76" s="79" t="s">
        <v>3197</v>
      </c>
      <c r="D76" s="58" t="s">
        <v>2722</v>
      </c>
      <c r="E76" s="78"/>
      <c r="F76" s="78">
        <v>48</v>
      </c>
      <c r="G76" s="78">
        <v>48</v>
      </c>
      <c r="H76" s="78">
        <v>30</v>
      </c>
      <c r="I76" s="420">
        <v>400</v>
      </c>
      <c r="J76" s="78"/>
      <c r="K76" s="78">
        <v>200</v>
      </c>
      <c r="L76" s="62">
        <v>30</v>
      </c>
      <c r="M76" s="78"/>
      <c r="N76" s="421">
        <f t="shared" si="2"/>
        <v>726</v>
      </c>
      <c r="O76" s="309">
        <v>3</v>
      </c>
      <c r="P76" s="309">
        <f t="shared" si="3"/>
        <v>2178</v>
      </c>
    </row>
    <row r="77" spans="1:16" ht="24" x14ac:dyDescent="0.25">
      <c r="A77" s="78">
        <v>71</v>
      </c>
      <c r="B77" s="393">
        <v>8003206</v>
      </c>
      <c r="C77" s="79" t="s">
        <v>3198</v>
      </c>
      <c r="D77" s="58" t="s">
        <v>20</v>
      </c>
      <c r="E77" s="78">
        <v>12</v>
      </c>
      <c r="F77" s="78">
        <v>48</v>
      </c>
      <c r="G77" s="78">
        <v>48</v>
      </c>
      <c r="H77" s="78">
        <v>30</v>
      </c>
      <c r="I77" s="420">
        <v>300</v>
      </c>
      <c r="J77" s="78"/>
      <c r="K77" s="78">
        <v>100</v>
      </c>
      <c r="L77" s="62">
        <v>30</v>
      </c>
      <c r="M77" s="78"/>
      <c r="N77" s="421">
        <f t="shared" si="2"/>
        <v>538</v>
      </c>
      <c r="O77" s="309"/>
      <c r="P77" s="309">
        <f t="shared" si="3"/>
        <v>0</v>
      </c>
    </row>
    <row r="78" spans="1:16" ht="24" x14ac:dyDescent="0.25">
      <c r="A78" s="78">
        <v>72</v>
      </c>
      <c r="B78" s="393">
        <v>8002514</v>
      </c>
      <c r="C78" s="79" t="s">
        <v>3199</v>
      </c>
      <c r="D78" s="58" t="s">
        <v>20</v>
      </c>
      <c r="E78" s="78">
        <v>12</v>
      </c>
      <c r="F78" s="78">
        <v>48</v>
      </c>
      <c r="G78" s="78">
        <v>48</v>
      </c>
      <c r="H78" s="78">
        <v>30</v>
      </c>
      <c r="I78" s="420">
        <v>300</v>
      </c>
      <c r="J78" s="78"/>
      <c r="K78" s="78">
        <v>100</v>
      </c>
      <c r="L78" s="62">
        <v>30</v>
      </c>
      <c r="M78" s="78"/>
      <c r="N78" s="421">
        <f t="shared" si="2"/>
        <v>538</v>
      </c>
      <c r="O78" s="309"/>
      <c r="P78" s="309">
        <f t="shared" si="3"/>
        <v>0</v>
      </c>
    </row>
    <row r="79" spans="1:16" ht="24" x14ac:dyDescent="0.25">
      <c r="A79" s="78">
        <v>73</v>
      </c>
      <c r="B79" s="393">
        <v>8001088</v>
      </c>
      <c r="C79" s="79" t="s">
        <v>3200</v>
      </c>
      <c r="D79" s="58" t="s">
        <v>20</v>
      </c>
      <c r="E79" s="78">
        <v>12</v>
      </c>
      <c r="F79" s="78">
        <v>48</v>
      </c>
      <c r="G79" s="78">
        <v>48</v>
      </c>
      <c r="H79" s="78">
        <v>30</v>
      </c>
      <c r="I79" s="420">
        <v>100</v>
      </c>
      <c r="J79" s="78"/>
      <c r="K79" s="78">
        <v>100</v>
      </c>
      <c r="L79" s="62">
        <v>30</v>
      </c>
      <c r="M79" s="78"/>
      <c r="N79" s="421">
        <f t="shared" si="2"/>
        <v>338</v>
      </c>
      <c r="O79" s="309"/>
      <c r="P79" s="309">
        <f t="shared" si="3"/>
        <v>0</v>
      </c>
    </row>
    <row r="80" spans="1:16" ht="48" x14ac:dyDescent="0.25">
      <c r="A80" s="78">
        <v>74</v>
      </c>
      <c r="B80" s="393">
        <v>8002838</v>
      </c>
      <c r="C80" s="79" t="s">
        <v>3201</v>
      </c>
      <c r="D80" s="58" t="s">
        <v>20</v>
      </c>
      <c r="E80" s="78"/>
      <c r="F80" s="78">
        <v>30</v>
      </c>
      <c r="G80" s="78">
        <v>30</v>
      </c>
      <c r="H80" s="78">
        <v>30</v>
      </c>
      <c r="I80" s="420">
        <v>100</v>
      </c>
      <c r="J80" s="78"/>
      <c r="K80" s="78">
        <v>200</v>
      </c>
      <c r="L80" s="62"/>
      <c r="M80" s="78"/>
      <c r="N80" s="421">
        <f t="shared" si="2"/>
        <v>390</v>
      </c>
      <c r="O80" s="309">
        <v>2.99</v>
      </c>
      <c r="P80" s="309">
        <f t="shared" si="3"/>
        <v>1166.1000000000001</v>
      </c>
    </row>
    <row r="81" spans="1:16" ht="48" x14ac:dyDescent="0.25">
      <c r="A81" s="78">
        <v>75</v>
      </c>
      <c r="B81" s="393">
        <v>8002840</v>
      </c>
      <c r="C81" s="79" t="s">
        <v>3202</v>
      </c>
      <c r="D81" s="58" t="s">
        <v>20</v>
      </c>
      <c r="E81" s="78"/>
      <c r="F81" s="78">
        <v>30</v>
      </c>
      <c r="G81" s="78">
        <v>30</v>
      </c>
      <c r="H81" s="78">
        <v>30</v>
      </c>
      <c r="I81" s="420">
        <v>500</v>
      </c>
      <c r="J81" s="78"/>
      <c r="K81" s="78">
        <v>200</v>
      </c>
      <c r="L81" s="62"/>
      <c r="M81" s="78"/>
      <c r="N81" s="421">
        <f t="shared" si="2"/>
        <v>790</v>
      </c>
      <c r="O81" s="309">
        <v>2.99</v>
      </c>
      <c r="P81" s="309">
        <f t="shared" si="3"/>
        <v>2362.1000000000004</v>
      </c>
    </row>
    <row r="82" spans="1:16" ht="48" x14ac:dyDescent="0.25">
      <c r="A82" s="78">
        <v>76</v>
      </c>
      <c r="B82" s="393">
        <v>8003201</v>
      </c>
      <c r="C82" s="79" t="s">
        <v>3203</v>
      </c>
      <c r="D82" s="58" t="s">
        <v>20</v>
      </c>
      <c r="E82" s="78"/>
      <c r="F82" s="78">
        <v>30</v>
      </c>
      <c r="G82" s="78">
        <v>30</v>
      </c>
      <c r="H82" s="78">
        <v>30</v>
      </c>
      <c r="I82" s="420">
        <v>20</v>
      </c>
      <c r="J82" s="78"/>
      <c r="K82" s="78">
        <v>200</v>
      </c>
      <c r="L82" s="62"/>
      <c r="M82" s="78"/>
      <c r="N82" s="421">
        <f t="shared" si="2"/>
        <v>310</v>
      </c>
      <c r="O82" s="309">
        <v>3</v>
      </c>
      <c r="P82" s="309">
        <f t="shared" si="3"/>
        <v>930</v>
      </c>
    </row>
    <row r="83" spans="1:16" ht="48" x14ac:dyDescent="0.25">
      <c r="A83" s="78">
        <v>77</v>
      </c>
      <c r="B83" s="393">
        <v>8002835</v>
      </c>
      <c r="C83" s="79" t="s">
        <v>3204</v>
      </c>
      <c r="D83" s="58" t="s">
        <v>20</v>
      </c>
      <c r="E83" s="78"/>
      <c r="F83" s="78">
        <v>30</v>
      </c>
      <c r="G83" s="78">
        <v>30</v>
      </c>
      <c r="H83" s="78">
        <v>30</v>
      </c>
      <c r="I83" s="420">
        <v>5</v>
      </c>
      <c r="J83" s="78"/>
      <c r="K83" s="78">
        <v>200</v>
      </c>
      <c r="L83" s="62"/>
      <c r="M83" s="78"/>
      <c r="N83" s="421">
        <f t="shared" si="2"/>
        <v>295</v>
      </c>
      <c r="O83" s="309">
        <v>2.83</v>
      </c>
      <c r="P83" s="309">
        <f t="shared" si="3"/>
        <v>834.85</v>
      </c>
    </row>
    <row r="84" spans="1:16" ht="48" x14ac:dyDescent="0.25">
      <c r="A84" s="78">
        <v>78</v>
      </c>
      <c r="B84" s="393">
        <v>8002837</v>
      </c>
      <c r="C84" s="79" t="s">
        <v>3205</v>
      </c>
      <c r="D84" s="58" t="s">
        <v>20</v>
      </c>
      <c r="E84" s="78"/>
      <c r="F84" s="78">
        <v>30</v>
      </c>
      <c r="G84" s="78">
        <v>30</v>
      </c>
      <c r="H84" s="78">
        <v>30</v>
      </c>
      <c r="I84" s="420">
        <v>1</v>
      </c>
      <c r="J84" s="78"/>
      <c r="K84" s="78">
        <v>200</v>
      </c>
      <c r="L84" s="62"/>
      <c r="M84" s="78"/>
      <c r="N84" s="421">
        <f t="shared" si="2"/>
        <v>291</v>
      </c>
      <c r="O84" s="309">
        <v>3.66</v>
      </c>
      <c r="P84" s="309">
        <f t="shared" si="3"/>
        <v>1065.06</v>
      </c>
    </row>
    <row r="85" spans="1:16" ht="48" x14ac:dyDescent="0.25">
      <c r="A85" s="78">
        <v>79</v>
      </c>
      <c r="B85" s="393">
        <v>8002839</v>
      </c>
      <c r="C85" s="79" t="s">
        <v>3206</v>
      </c>
      <c r="D85" s="58" t="s">
        <v>20</v>
      </c>
      <c r="E85" s="78"/>
      <c r="F85" s="78">
        <v>30</v>
      </c>
      <c r="G85" s="78">
        <v>30</v>
      </c>
      <c r="H85" s="78">
        <v>30</v>
      </c>
      <c r="I85" s="420">
        <v>500</v>
      </c>
      <c r="J85" s="78"/>
      <c r="K85" s="78">
        <v>200</v>
      </c>
      <c r="L85" s="62"/>
      <c r="M85" s="78"/>
      <c r="N85" s="421">
        <f t="shared" si="2"/>
        <v>790</v>
      </c>
      <c r="O85" s="309">
        <v>3.66</v>
      </c>
      <c r="P85" s="309">
        <f t="shared" si="3"/>
        <v>2891.4</v>
      </c>
    </row>
    <row r="86" spans="1:16" ht="48" x14ac:dyDescent="0.25">
      <c r="A86" s="78">
        <v>80</v>
      </c>
      <c r="B86" s="393">
        <v>8002841</v>
      </c>
      <c r="C86" s="79" t="s">
        <v>3207</v>
      </c>
      <c r="D86" s="58" t="s">
        <v>20</v>
      </c>
      <c r="E86" s="78"/>
      <c r="F86" s="78">
        <v>30</v>
      </c>
      <c r="G86" s="78">
        <v>30</v>
      </c>
      <c r="H86" s="78">
        <v>30</v>
      </c>
      <c r="I86" s="420">
        <v>100</v>
      </c>
      <c r="J86" s="78"/>
      <c r="K86" s="78">
        <v>200</v>
      </c>
      <c r="L86" s="62"/>
      <c r="M86" s="78"/>
      <c r="N86" s="421">
        <f t="shared" si="2"/>
        <v>390</v>
      </c>
      <c r="O86" s="309">
        <v>3.66</v>
      </c>
      <c r="P86" s="309">
        <f t="shared" si="3"/>
        <v>1427.4</v>
      </c>
    </row>
    <row r="87" spans="1:16" ht="48" x14ac:dyDescent="0.25">
      <c r="A87" s="78">
        <v>81</v>
      </c>
      <c r="B87" s="393">
        <v>8002842</v>
      </c>
      <c r="C87" s="79" t="s">
        <v>3208</v>
      </c>
      <c r="D87" s="58" t="s">
        <v>20</v>
      </c>
      <c r="E87" s="78"/>
      <c r="F87" s="78">
        <v>30</v>
      </c>
      <c r="G87" s="78">
        <v>30</v>
      </c>
      <c r="H87" s="78">
        <v>30</v>
      </c>
      <c r="I87" s="420">
        <v>100</v>
      </c>
      <c r="J87" s="78"/>
      <c r="K87" s="78">
        <v>200</v>
      </c>
      <c r="L87" s="62">
        <v>5</v>
      </c>
      <c r="M87" s="78"/>
      <c r="N87" s="421">
        <f t="shared" si="2"/>
        <v>390</v>
      </c>
      <c r="O87" s="309">
        <v>3.66</v>
      </c>
      <c r="P87" s="309">
        <f t="shared" si="3"/>
        <v>1427.4</v>
      </c>
    </row>
    <row r="88" spans="1:16" ht="48" x14ac:dyDescent="0.25">
      <c r="A88" s="78">
        <v>82</v>
      </c>
      <c r="B88" s="393">
        <v>8002836</v>
      </c>
      <c r="C88" s="79" t="s">
        <v>3209</v>
      </c>
      <c r="D88" s="58" t="s">
        <v>20</v>
      </c>
      <c r="E88" s="78"/>
      <c r="F88" s="78"/>
      <c r="G88" s="78">
        <v>30</v>
      </c>
      <c r="H88" s="78">
        <v>30</v>
      </c>
      <c r="I88" s="420">
        <v>100</v>
      </c>
      <c r="J88" s="78"/>
      <c r="K88" s="78">
        <v>200</v>
      </c>
      <c r="L88" s="62">
        <v>5</v>
      </c>
      <c r="M88" s="78"/>
      <c r="N88" s="421">
        <f t="shared" si="2"/>
        <v>360</v>
      </c>
      <c r="O88" s="309">
        <v>2.99</v>
      </c>
      <c r="P88" s="309">
        <f t="shared" si="3"/>
        <v>1076.4000000000001</v>
      </c>
    </row>
    <row r="89" spans="1:16" ht="36" x14ac:dyDescent="0.25">
      <c r="A89" s="78">
        <v>83</v>
      </c>
      <c r="B89" s="393">
        <v>8002853</v>
      </c>
      <c r="C89" s="79" t="s">
        <v>3210</v>
      </c>
      <c r="D89" s="58" t="s">
        <v>20</v>
      </c>
      <c r="E89" s="78"/>
      <c r="F89" s="78">
        <v>25</v>
      </c>
      <c r="G89" s="78">
        <v>25</v>
      </c>
      <c r="H89" s="78">
        <v>25</v>
      </c>
      <c r="I89" s="420">
        <v>2</v>
      </c>
      <c r="J89" s="78"/>
      <c r="K89" s="78">
        <v>90</v>
      </c>
      <c r="L89" s="62">
        <v>10</v>
      </c>
      <c r="M89" s="78">
        <v>5</v>
      </c>
      <c r="N89" s="421">
        <f t="shared" si="2"/>
        <v>167</v>
      </c>
      <c r="O89" s="309"/>
      <c r="P89" s="309">
        <f t="shared" si="3"/>
        <v>0</v>
      </c>
    </row>
    <row r="90" spans="1:16" ht="36" x14ac:dyDescent="0.25">
      <c r="A90" s="78">
        <v>84</v>
      </c>
      <c r="B90" s="393">
        <v>8003211</v>
      </c>
      <c r="C90" s="79" t="s">
        <v>3211</v>
      </c>
      <c r="D90" s="58" t="s">
        <v>20</v>
      </c>
      <c r="E90" s="78"/>
      <c r="F90" s="78">
        <v>20</v>
      </c>
      <c r="G90" s="78">
        <v>20</v>
      </c>
      <c r="H90" s="78">
        <v>20</v>
      </c>
      <c r="I90" s="420">
        <v>2</v>
      </c>
      <c r="J90" s="78"/>
      <c r="K90" s="78">
        <v>90</v>
      </c>
      <c r="L90" s="62">
        <v>10</v>
      </c>
      <c r="M90" s="78">
        <v>5</v>
      </c>
      <c r="N90" s="421">
        <f t="shared" si="2"/>
        <v>152</v>
      </c>
      <c r="O90" s="309"/>
      <c r="P90" s="309">
        <f t="shared" si="3"/>
        <v>0</v>
      </c>
    </row>
    <row r="91" spans="1:16" ht="24" x14ac:dyDescent="0.25">
      <c r="A91" s="78">
        <v>85</v>
      </c>
      <c r="B91" s="393">
        <v>8003687</v>
      </c>
      <c r="C91" s="79" t="s">
        <v>1977</v>
      </c>
      <c r="D91" s="58" t="s">
        <v>20</v>
      </c>
      <c r="E91" s="78"/>
      <c r="F91" s="78"/>
      <c r="G91" s="78"/>
      <c r="H91" s="78"/>
      <c r="I91" s="420">
        <v>2</v>
      </c>
      <c r="J91" s="78"/>
      <c r="K91" s="78">
        <v>70</v>
      </c>
      <c r="L91" s="62"/>
      <c r="M91" s="78"/>
      <c r="N91" s="421">
        <f t="shared" si="2"/>
        <v>72</v>
      </c>
      <c r="O91" s="309">
        <v>42.5</v>
      </c>
      <c r="P91" s="309">
        <f t="shared" si="3"/>
        <v>3060</v>
      </c>
    </row>
    <row r="92" spans="1:16" ht="24" x14ac:dyDescent="0.25">
      <c r="A92" s="78">
        <v>86</v>
      </c>
      <c r="B92" s="393">
        <v>8003686</v>
      </c>
      <c r="C92" s="79" t="s">
        <v>1978</v>
      </c>
      <c r="D92" s="58" t="s">
        <v>20</v>
      </c>
      <c r="E92" s="78"/>
      <c r="F92" s="78"/>
      <c r="G92" s="78"/>
      <c r="H92" s="78"/>
      <c r="I92" s="420">
        <v>300</v>
      </c>
      <c r="J92" s="78"/>
      <c r="K92" s="78">
        <v>70</v>
      </c>
      <c r="L92" s="62">
        <v>10</v>
      </c>
      <c r="M92" s="78"/>
      <c r="N92" s="421">
        <f t="shared" si="2"/>
        <v>370</v>
      </c>
      <c r="O92" s="309">
        <v>57.5</v>
      </c>
      <c r="P92" s="309">
        <f t="shared" si="3"/>
        <v>21275</v>
      </c>
    </row>
    <row r="93" spans="1:16" ht="80.25" customHeight="1" x14ac:dyDescent="0.25">
      <c r="A93" s="78">
        <v>87</v>
      </c>
      <c r="B93" s="393">
        <v>8003408</v>
      </c>
      <c r="C93" s="79" t="s">
        <v>3212</v>
      </c>
      <c r="D93" s="58" t="s">
        <v>20</v>
      </c>
      <c r="E93" s="78"/>
      <c r="F93" s="78"/>
      <c r="G93" s="78">
        <v>5</v>
      </c>
      <c r="H93" s="78">
        <v>5</v>
      </c>
      <c r="I93" s="420">
        <v>50</v>
      </c>
      <c r="J93" s="78"/>
      <c r="K93" s="78">
        <v>50</v>
      </c>
      <c r="L93" s="62"/>
      <c r="M93" s="78">
        <v>2</v>
      </c>
      <c r="N93" s="421">
        <f t="shared" si="2"/>
        <v>110</v>
      </c>
      <c r="O93" s="309"/>
      <c r="P93" s="309">
        <f t="shared" si="3"/>
        <v>0</v>
      </c>
    </row>
    <row r="94" spans="1:16" ht="36" x14ac:dyDescent="0.25">
      <c r="A94" s="78">
        <v>88</v>
      </c>
      <c r="B94" s="393">
        <v>6001625</v>
      </c>
      <c r="C94" s="79" t="s">
        <v>3213</v>
      </c>
      <c r="D94" s="58" t="s">
        <v>20</v>
      </c>
      <c r="E94" s="78"/>
      <c r="F94" s="78">
        <v>30</v>
      </c>
      <c r="G94" s="78">
        <v>30</v>
      </c>
      <c r="H94" s="78">
        <v>30</v>
      </c>
      <c r="I94" s="420">
        <v>60</v>
      </c>
      <c r="J94" s="78"/>
      <c r="K94" s="78">
        <v>30</v>
      </c>
      <c r="L94" s="62"/>
      <c r="M94" s="78">
        <v>2</v>
      </c>
      <c r="N94" s="421">
        <f t="shared" si="2"/>
        <v>180</v>
      </c>
      <c r="O94" s="309">
        <v>35</v>
      </c>
      <c r="P94" s="309">
        <f t="shared" si="3"/>
        <v>6300</v>
      </c>
    </row>
    <row r="95" spans="1:16" ht="48" x14ac:dyDescent="0.25">
      <c r="A95" s="78">
        <v>89</v>
      </c>
      <c r="B95" s="393">
        <v>8001646</v>
      </c>
      <c r="C95" s="79" t="s">
        <v>3214</v>
      </c>
      <c r="D95" s="58" t="s">
        <v>20</v>
      </c>
      <c r="E95" s="78"/>
      <c r="F95" s="78">
        <v>3</v>
      </c>
      <c r="G95" s="78">
        <v>3</v>
      </c>
      <c r="H95" s="78">
        <v>3</v>
      </c>
      <c r="I95" s="420">
        <v>300</v>
      </c>
      <c r="J95" s="78"/>
      <c r="K95" s="78">
        <v>60</v>
      </c>
      <c r="L95" s="423"/>
      <c r="M95" s="78">
        <v>3</v>
      </c>
      <c r="N95" s="421">
        <f t="shared" si="2"/>
        <v>369</v>
      </c>
      <c r="O95" s="309"/>
      <c r="P95" s="309">
        <f t="shared" si="3"/>
        <v>0</v>
      </c>
    </row>
    <row r="96" spans="1:16" ht="84" x14ac:dyDescent="0.25">
      <c r="A96" s="78">
        <v>90</v>
      </c>
      <c r="B96" s="393">
        <v>370001035</v>
      </c>
      <c r="C96" s="79" t="s">
        <v>3215</v>
      </c>
      <c r="D96" s="58" t="s">
        <v>20</v>
      </c>
      <c r="E96" s="78"/>
      <c r="F96" s="78">
        <v>30</v>
      </c>
      <c r="G96" s="78">
        <v>30</v>
      </c>
      <c r="H96" s="78">
        <v>30</v>
      </c>
      <c r="I96" s="420">
        <v>100</v>
      </c>
      <c r="J96" s="78"/>
      <c r="K96" s="78">
        <v>30</v>
      </c>
      <c r="L96" s="423"/>
      <c r="M96" s="78"/>
      <c r="N96" s="421">
        <f t="shared" si="2"/>
        <v>220</v>
      </c>
      <c r="O96" s="309">
        <v>156</v>
      </c>
      <c r="P96" s="309">
        <f t="shared" si="3"/>
        <v>34320</v>
      </c>
    </row>
    <row r="97" spans="1:16" ht="24" x14ac:dyDescent="0.25">
      <c r="A97" s="78">
        <v>91</v>
      </c>
      <c r="B97" s="393">
        <v>8001130</v>
      </c>
      <c r="C97" s="79" t="s">
        <v>3216</v>
      </c>
      <c r="D97" s="58" t="s">
        <v>20</v>
      </c>
      <c r="E97" s="78"/>
      <c r="F97" s="78"/>
      <c r="G97" s="78">
        <v>30</v>
      </c>
      <c r="H97" s="78">
        <v>30</v>
      </c>
      <c r="I97" s="420">
        <v>50</v>
      </c>
      <c r="J97" s="78"/>
      <c r="K97" s="78">
        <v>50</v>
      </c>
      <c r="L97" s="423"/>
      <c r="M97" s="78">
        <v>15</v>
      </c>
      <c r="N97" s="421">
        <f t="shared" si="2"/>
        <v>160</v>
      </c>
      <c r="O97" s="309">
        <v>73.27</v>
      </c>
      <c r="P97" s="309">
        <f t="shared" si="3"/>
        <v>11723.199999999999</v>
      </c>
    </row>
    <row r="98" spans="1:16" ht="24" x14ac:dyDescent="0.25">
      <c r="A98" s="78">
        <v>92</v>
      </c>
      <c r="B98" s="393">
        <v>380001130</v>
      </c>
      <c r="C98" s="79" t="s">
        <v>3217</v>
      </c>
      <c r="D98" s="58" t="s">
        <v>20</v>
      </c>
      <c r="E98" s="78"/>
      <c r="F98" s="78"/>
      <c r="G98" s="78">
        <v>30</v>
      </c>
      <c r="H98" s="78">
        <v>30</v>
      </c>
      <c r="I98" s="420">
        <v>50</v>
      </c>
      <c r="J98" s="78"/>
      <c r="K98" s="78">
        <v>50</v>
      </c>
      <c r="L98" s="423">
        <v>30</v>
      </c>
      <c r="M98" s="78">
        <v>10</v>
      </c>
      <c r="N98" s="421">
        <f t="shared" si="2"/>
        <v>160</v>
      </c>
      <c r="O98" s="309">
        <v>6.55</v>
      </c>
      <c r="P98" s="309">
        <f t="shared" si="3"/>
        <v>1048</v>
      </c>
    </row>
    <row r="99" spans="1:16" ht="24" x14ac:dyDescent="0.25">
      <c r="A99" s="78">
        <v>93</v>
      </c>
      <c r="B99" s="393">
        <v>8002477</v>
      </c>
      <c r="C99" s="79" t="s">
        <v>3218</v>
      </c>
      <c r="D99" s="58" t="s">
        <v>20</v>
      </c>
      <c r="E99" s="78"/>
      <c r="F99" s="78"/>
      <c r="G99" s="78">
        <v>30</v>
      </c>
      <c r="H99" s="78">
        <v>30</v>
      </c>
      <c r="I99" s="420">
        <v>500</v>
      </c>
      <c r="J99" s="78"/>
      <c r="K99" s="78">
        <v>0</v>
      </c>
      <c r="L99" s="423"/>
      <c r="M99" s="78">
        <v>30</v>
      </c>
      <c r="N99" s="421">
        <f t="shared" si="2"/>
        <v>560</v>
      </c>
      <c r="O99" s="309">
        <v>2.23</v>
      </c>
      <c r="P99" s="309">
        <f t="shared" si="3"/>
        <v>1248.8</v>
      </c>
    </row>
    <row r="100" spans="1:16" x14ac:dyDescent="0.25">
      <c r="A100" s="78">
        <v>94</v>
      </c>
      <c r="B100" s="393">
        <v>8003693</v>
      </c>
      <c r="C100" s="79" t="s">
        <v>1979</v>
      </c>
      <c r="D100" s="58" t="s">
        <v>20</v>
      </c>
      <c r="E100" s="78"/>
      <c r="F100" s="78"/>
      <c r="G100" s="78"/>
      <c r="H100" s="78"/>
      <c r="I100" s="420">
        <v>200</v>
      </c>
      <c r="J100" s="78"/>
      <c r="K100" s="78">
        <v>100</v>
      </c>
      <c r="L100" s="423"/>
      <c r="M100" s="78">
        <v>10</v>
      </c>
      <c r="N100" s="421">
        <f t="shared" si="2"/>
        <v>300</v>
      </c>
      <c r="O100" s="309"/>
      <c r="P100" s="309">
        <f t="shared" si="3"/>
        <v>0</v>
      </c>
    </row>
    <row r="101" spans="1:16" ht="48" x14ac:dyDescent="0.25">
      <c r="A101" s="78">
        <v>95</v>
      </c>
      <c r="B101" s="393">
        <v>8002536</v>
      </c>
      <c r="C101" s="79" t="s">
        <v>3219</v>
      </c>
      <c r="D101" s="58" t="s">
        <v>20</v>
      </c>
      <c r="E101" s="78"/>
      <c r="F101" s="78">
        <v>40</v>
      </c>
      <c r="G101" s="78">
        <v>40</v>
      </c>
      <c r="H101" s="78">
        <v>40</v>
      </c>
      <c r="I101" s="420">
        <v>300</v>
      </c>
      <c r="J101" s="78"/>
      <c r="K101" s="78">
        <v>100</v>
      </c>
      <c r="L101" s="423">
        <v>30</v>
      </c>
      <c r="M101" s="78">
        <v>5</v>
      </c>
      <c r="N101" s="421">
        <f t="shared" si="2"/>
        <v>520</v>
      </c>
      <c r="O101" s="309"/>
      <c r="P101" s="309">
        <f t="shared" si="3"/>
        <v>0</v>
      </c>
    </row>
    <row r="102" spans="1:16" ht="60" x14ac:dyDescent="0.25">
      <c r="A102" s="78">
        <v>96</v>
      </c>
      <c r="B102" s="393">
        <v>8001233</v>
      </c>
      <c r="C102" s="79" t="s">
        <v>3220</v>
      </c>
      <c r="D102" s="58" t="s">
        <v>20</v>
      </c>
      <c r="E102" s="78"/>
      <c r="F102" s="78">
        <v>100</v>
      </c>
      <c r="G102" s="78">
        <v>100</v>
      </c>
      <c r="H102" s="78">
        <v>100</v>
      </c>
      <c r="I102" s="420">
        <v>300</v>
      </c>
      <c r="J102" s="78"/>
      <c r="K102" s="78">
        <v>100</v>
      </c>
      <c r="L102" s="62">
        <v>30</v>
      </c>
      <c r="M102" s="78">
        <v>20</v>
      </c>
      <c r="N102" s="421">
        <f t="shared" si="2"/>
        <v>700</v>
      </c>
      <c r="O102" s="309">
        <v>4.0999999999999996</v>
      </c>
      <c r="P102" s="309">
        <f t="shared" si="3"/>
        <v>2869.9999999999995</v>
      </c>
    </row>
    <row r="103" spans="1:16" ht="36" x14ac:dyDescent="0.25">
      <c r="A103" s="78">
        <v>97</v>
      </c>
      <c r="B103" s="393">
        <v>8001565</v>
      </c>
      <c r="C103" s="79" t="s">
        <v>3221</v>
      </c>
      <c r="D103" s="58" t="s">
        <v>20</v>
      </c>
      <c r="E103" s="78"/>
      <c r="F103" s="78">
        <v>100</v>
      </c>
      <c r="G103" s="78">
        <v>100</v>
      </c>
      <c r="H103" s="78">
        <v>100</v>
      </c>
      <c r="I103" s="420">
        <v>300</v>
      </c>
      <c r="J103" s="78"/>
      <c r="K103" s="78">
        <v>100</v>
      </c>
      <c r="L103" s="78"/>
      <c r="M103" s="78">
        <v>10</v>
      </c>
      <c r="N103" s="421">
        <f t="shared" si="2"/>
        <v>700</v>
      </c>
      <c r="O103" s="309">
        <v>2.2599999999999998</v>
      </c>
      <c r="P103" s="309">
        <f t="shared" si="3"/>
        <v>1581.9999999999998</v>
      </c>
    </row>
    <row r="104" spans="1:16" ht="24" x14ac:dyDescent="0.25">
      <c r="A104" s="78">
        <v>98</v>
      </c>
      <c r="B104" s="393">
        <v>8001288</v>
      </c>
      <c r="C104" s="79" t="s">
        <v>3222</v>
      </c>
      <c r="D104" s="58" t="s">
        <v>20</v>
      </c>
      <c r="E104" s="78"/>
      <c r="F104" s="78">
        <v>50</v>
      </c>
      <c r="G104" s="78">
        <v>50</v>
      </c>
      <c r="H104" s="78">
        <v>50</v>
      </c>
      <c r="I104" s="420">
        <v>3</v>
      </c>
      <c r="J104" s="78"/>
      <c r="K104" s="78">
        <v>200</v>
      </c>
      <c r="L104" s="78">
        <v>50</v>
      </c>
      <c r="M104" s="78">
        <v>20</v>
      </c>
      <c r="N104" s="421">
        <f t="shared" si="2"/>
        <v>353</v>
      </c>
      <c r="O104" s="309">
        <v>129.27000000000001</v>
      </c>
      <c r="P104" s="309">
        <f t="shared" si="3"/>
        <v>45632.310000000005</v>
      </c>
    </row>
    <row r="105" spans="1:16" ht="48" x14ac:dyDescent="0.25">
      <c r="A105" s="78">
        <v>99</v>
      </c>
      <c r="B105" s="393">
        <v>8003684</v>
      </c>
      <c r="C105" s="79" t="s">
        <v>3223</v>
      </c>
      <c r="D105" s="58" t="s">
        <v>20</v>
      </c>
      <c r="E105" s="78"/>
      <c r="F105" s="78">
        <v>50</v>
      </c>
      <c r="G105" s="78">
        <v>30</v>
      </c>
      <c r="H105" s="78">
        <v>30</v>
      </c>
      <c r="I105" s="420">
        <v>3</v>
      </c>
      <c r="J105" s="78"/>
      <c r="K105" s="78">
        <v>50</v>
      </c>
      <c r="L105" s="78">
        <v>30</v>
      </c>
      <c r="M105" s="78"/>
      <c r="N105" s="421">
        <f t="shared" si="2"/>
        <v>163</v>
      </c>
      <c r="O105" s="309">
        <v>31.88</v>
      </c>
      <c r="P105" s="309">
        <f t="shared" si="3"/>
        <v>5196.4399999999996</v>
      </c>
    </row>
    <row r="106" spans="1:16" x14ac:dyDescent="0.25">
      <c r="A106" s="197"/>
      <c r="B106" s="197"/>
      <c r="C106" s="424"/>
      <c r="D106" s="197"/>
      <c r="E106" s="197"/>
      <c r="F106" s="197"/>
      <c r="G106" s="197"/>
      <c r="H106" s="197"/>
      <c r="I106" s="197"/>
      <c r="J106" s="197"/>
      <c r="K106" s="197"/>
      <c r="L106" s="197"/>
      <c r="M106" s="197"/>
      <c r="N106" s="197"/>
      <c r="O106" s="197"/>
      <c r="P106" s="197"/>
    </row>
  </sheetData>
  <mergeCells count="4">
    <mergeCell ref="A5:P5"/>
    <mergeCell ref="A2:E2"/>
    <mergeCell ref="A3:E3"/>
    <mergeCell ref="A4:E4"/>
  </mergeCells>
  <pageMargins left="0.11811023622047245" right="0.11811023622047245" top="0.78740157480314965" bottom="0.78740157480314965" header="0.31496062992125984" footer="0.31496062992125984"/>
  <pageSetup paperSize="9" scale="80" orientation="landscape"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27"/>
  <sheetViews>
    <sheetView workbookViewId="0">
      <selection activeCell="G35" sqref="G35"/>
    </sheetView>
  </sheetViews>
  <sheetFormatPr defaultRowHeight="15" x14ac:dyDescent="0.25"/>
  <cols>
    <col min="1" max="1" width="5.85546875" bestFit="1" customWidth="1"/>
    <col min="2" max="2" width="10.140625" style="128" bestFit="1" customWidth="1"/>
    <col min="3" max="3" width="53.42578125" style="30" customWidth="1"/>
    <col min="4" max="4" width="5.7109375" bestFit="1" customWidth="1"/>
    <col min="5" max="5" width="6.5703125" bestFit="1" customWidth="1"/>
    <col min="6" max="6" width="5.5703125" style="128" bestFit="1" customWidth="1"/>
    <col min="7" max="7" width="6.42578125" bestFit="1" customWidth="1"/>
    <col min="8" max="8" width="11.85546875" bestFit="1" customWidth="1"/>
  </cols>
  <sheetData>
    <row r="1" spans="1:8" x14ac:dyDescent="0.25">
      <c r="A1" s="3"/>
      <c r="B1" s="169"/>
    </row>
    <row r="2" spans="1:8" x14ac:dyDescent="0.25">
      <c r="A2" s="3"/>
      <c r="B2" s="169"/>
    </row>
    <row r="4" spans="1:8" ht="18.75" x14ac:dyDescent="0.25">
      <c r="A4" s="757" t="s">
        <v>26</v>
      </c>
      <c r="B4" s="757"/>
      <c r="C4" s="757"/>
      <c r="D4" s="757"/>
      <c r="E4" s="757"/>
      <c r="F4" s="757"/>
      <c r="G4" s="757"/>
      <c r="H4" s="757"/>
    </row>
    <row r="5" spans="1:8" ht="18.75" x14ac:dyDescent="0.25">
      <c r="A5" s="757" t="s">
        <v>27</v>
      </c>
      <c r="B5" s="757"/>
      <c r="C5" s="757"/>
      <c r="D5" s="757"/>
      <c r="E5" s="757"/>
      <c r="F5" s="757"/>
      <c r="G5" s="757"/>
      <c r="H5" s="757"/>
    </row>
    <row r="6" spans="1:8" ht="19.5" thickBot="1" x14ac:dyDescent="0.3">
      <c r="A6" s="785" t="s">
        <v>28</v>
      </c>
      <c r="B6" s="785"/>
      <c r="C6" s="785"/>
      <c r="D6" s="785"/>
      <c r="E6" s="785"/>
      <c r="F6" s="785"/>
      <c r="G6" s="785"/>
      <c r="H6" s="785"/>
    </row>
    <row r="7" spans="1:8" ht="34.5" thickBot="1" x14ac:dyDescent="0.3">
      <c r="A7" s="782" t="s">
        <v>29</v>
      </c>
      <c r="B7" s="783"/>
      <c r="C7" s="783"/>
      <c r="D7" s="783"/>
      <c r="E7" s="783"/>
      <c r="F7" s="783"/>
      <c r="G7" s="783"/>
      <c r="H7" s="784"/>
    </row>
    <row r="8" spans="1:8" ht="25.5" x14ac:dyDescent="0.25">
      <c r="A8" s="538" t="s">
        <v>13</v>
      </c>
      <c r="B8" s="538" t="s">
        <v>2613</v>
      </c>
      <c r="C8" s="538" t="s">
        <v>30</v>
      </c>
      <c r="D8" s="538" t="s">
        <v>31</v>
      </c>
      <c r="E8" s="538" t="s">
        <v>2862</v>
      </c>
      <c r="F8" s="538" t="s">
        <v>2863</v>
      </c>
      <c r="G8" s="538" t="s">
        <v>1117</v>
      </c>
      <c r="H8" s="538" t="s">
        <v>1071</v>
      </c>
    </row>
    <row r="9" spans="1:8" ht="89.25" x14ac:dyDescent="0.25">
      <c r="A9" s="28">
        <v>1</v>
      </c>
      <c r="B9" s="235">
        <v>48001055</v>
      </c>
      <c r="C9" s="139" t="s">
        <v>2864</v>
      </c>
      <c r="D9" s="59" t="s">
        <v>32</v>
      </c>
      <c r="E9" s="236">
        <v>12000</v>
      </c>
      <c r="F9" s="236">
        <v>2000</v>
      </c>
      <c r="G9" s="59">
        <v>8.17</v>
      </c>
      <c r="H9" s="536">
        <f>G9*F9</f>
        <v>16340</v>
      </c>
    </row>
    <row r="10" spans="1:8" ht="102" x14ac:dyDescent="0.25">
      <c r="A10" s="28">
        <v>2</v>
      </c>
      <c r="B10" s="235">
        <v>15001048</v>
      </c>
      <c r="C10" s="112" t="s">
        <v>2865</v>
      </c>
      <c r="D10" s="59" t="s">
        <v>32</v>
      </c>
      <c r="E10" s="236">
        <v>12000</v>
      </c>
      <c r="F10" s="236">
        <v>2000</v>
      </c>
      <c r="G10" s="59">
        <v>4.1500000000000004</v>
      </c>
      <c r="H10" s="536">
        <f t="shared" ref="H10:H26" si="0">G10*F10</f>
        <v>8300</v>
      </c>
    </row>
    <row r="11" spans="1:8" ht="51" x14ac:dyDescent="0.25">
      <c r="A11" s="28">
        <v>3</v>
      </c>
      <c r="B11" s="235">
        <v>48001735</v>
      </c>
      <c r="C11" s="139" t="s">
        <v>2866</v>
      </c>
      <c r="D11" s="59" t="s">
        <v>32</v>
      </c>
      <c r="E11" s="236">
        <v>12000</v>
      </c>
      <c r="F11" s="236">
        <v>2000</v>
      </c>
      <c r="G11" s="59">
        <v>20.67</v>
      </c>
      <c r="H11" s="536">
        <f t="shared" si="0"/>
        <v>41340</v>
      </c>
    </row>
    <row r="12" spans="1:8" ht="153" x14ac:dyDescent="0.25">
      <c r="A12" s="28">
        <v>4</v>
      </c>
      <c r="B12" s="235">
        <v>48001897</v>
      </c>
      <c r="C12" s="139" t="s">
        <v>2867</v>
      </c>
      <c r="D12" s="59" t="s">
        <v>32</v>
      </c>
      <c r="E12" s="236">
        <v>12000</v>
      </c>
      <c r="F12" s="236">
        <v>1000</v>
      </c>
      <c r="G12" s="59">
        <v>13.59</v>
      </c>
      <c r="H12" s="536">
        <f t="shared" si="0"/>
        <v>13590</v>
      </c>
    </row>
    <row r="13" spans="1:8" ht="114.75" x14ac:dyDescent="0.25">
      <c r="A13" s="28">
        <v>5</v>
      </c>
      <c r="B13" s="235">
        <v>2001991</v>
      </c>
      <c r="C13" s="139" t="s">
        <v>2868</v>
      </c>
      <c r="D13" s="59" t="s">
        <v>6</v>
      </c>
      <c r="E13" s="236">
        <v>6000</v>
      </c>
      <c r="F13" s="236">
        <v>1000</v>
      </c>
      <c r="G13" s="59">
        <v>2.62</v>
      </c>
      <c r="H13" s="536">
        <f t="shared" si="0"/>
        <v>2620</v>
      </c>
    </row>
    <row r="14" spans="1:8" ht="63.75" x14ac:dyDescent="0.25">
      <c r="A14" s="28">
        <v>6</v>
      </c>
      <c r="B14" s="235">
        <v>48001213</v>
      </c>
      <c r="C14" s="139" t="s">
        <v>2869</v>
      </c>
      <c r="D14" s="59" t="s">
        <v>6</v>
      </c>
      <c r="E14" s="236">
        <v>12000</v>
      </c>
      <c r="F14" s="236">
        <v>2000</v>
      </c>
      <c r="G14" s="59">
        <v>2.94</v>
      </c>
      <c r="H14" s="536">
        <f t="shared" si="0"/>
        <v>5880</v>
      </c>
    </row>
    <row r="15" spans="1:8" ht="51" x14ac:dyDescent="0.25">
      <c r="A15" s="28">
        <v>7</v>
      </c>
      <c r="B15" s="235">
        <v>48001019</v>
      </c>
      <c r="C15" s="139" t="s">
        <v>2870</v>
      </c>
      <c r="D15" s="59" t="s">
        <v>16</v>
      </c>
      <c r="E15" s="236">
        <v>6000</v>
      </c>
      <c r="F15" s="236">
        <v>2000</v>
      </c>
      <c r="G15" s="59">
        <v>4.8499999999999996</v>
      </c>
      <c r="H15" s="536">
        <f t="shared" si="0"/>
        <v>9700</v>
      </c>
    </row>
    <row r="16" spans="1:8" ht="89.25" x14ac:dyDescent="0.25">
      <c r="A16" s="28">
        <v>8</v>
      </c>
      <c r="B16" s="235">
        <v>48001020</v>
      </c>
      <c r="C16" s="139" t="s">
        <v>2871</v>
      </c>
      <c r="D16" s="59" t="s">
        <v>21</v>
      </c>
      <c r="E16" s="236">
        <v>6000</v>
      </c>
      <c r="F16" s="236">
        <v>1000</v>
      </c>
      <c r="G16" s="59">
        <v>6.58</v>
      </c>
      <c r="H16" s="536">
        <f t="shared" si="0"/>
        <v>6580</v>
      </c>
    </row>
    <row r="17" spans="1:8" ht="102" x14ac:dyDescent="0.25">
      <c r="A17" s="28">
        <v>9</v>
      </c>
      <c r="B17" s="235">
        <v>48001939</v>
      </c>
      <c r="C17" s="139" t="s">
        <v>2872</v>
      </c>
      <c r="D17" s="59" t="s">
        <v>16</v>
      </c>
      <c r="E17" s="236">
        <v>12000</v>
      </c>
      <c r="F17" s="236">
        <v>2000</v>
      </c>
      <c r="G17" s="59">
        <v>4.1100000000000003</v>
      </c>
      <c r="H17" s="536">
        <f t="shared" si="0"/>
        <v>8220</v>
      </c>
    </row>
    <row r="18" spans="1:8" ht="192" customHeight="1" x14ac:dyDescent="0.25">
      <c r="A18" s="28">
        <v>10</v>
      </c>
      <c r="B18" s="235">
        <v>48001331</v>
      </c>
      <c r="C18" s="457" t="s">
        <v>2873</v>
      </c>
      <c r="D18" s="59" t="s">
        <v>32</v>
      </c>
      <c r="E18" s="236">
        <v>12000</v>
      </c>
      <c r="F18" s="236">
        <v>2000</v>
      </c>
      <c r="G18" s="59">
        <v>7.32</v>
      </c>
      <c r="H18" s="536">
        <f t="shared" si="0"/>
        <v>14640</v>
      </c>
    </row>
    <row r="19" spans="1:8" ht="90.75" customHeight="1" x14ac:dyDescent="0.25">
      <c r="A19" s="28">
        <v>11</v>
      </c>
      <c r="B19" s="235">
        <v>48001641</v>
      </c>
      <c r="C19" s="139" t="s">
        <v>2874</v>
      </c>
      <c r="D19" s="59" t="s">
        <v>6</v>
      </c>
      <c r="E19" s="236">
        <v>6000</v>
      </c>
      <c r="F19" s="236">
        <v>1000</v>
      </c>
      <c r="G19" s="59">
        <v>2.5499999999999998</v>
      </c>
      <c r="H19" s="536">
        <f t="shared" si="0"/>
        <v>2550</v>
      </c>
    </row>
    <row r="20" spans="1:8" ht="51" x14ac:dyDescent="0.25">
      <c r="A20" s="28">
        <v>12</v>
      </c>
      <c r="B20" s="235">
        <v>48001030</v>
      </c>
      <c r="C20" s="139" t="s">
        <v>2875</v>
      </c>
      <c r="D20" s="59" t="s">
        <v>32</v>
      </c>
      <c r="E20" s="236">
        <v>12000</v>
      </c>
      <c r="F20" s="236">
        <v>2000</v>
      </c>
      <c r="G20" s="59">
        <v>3.73</v>
      </c>
      <c r="H20" s="536">
        <f t="shared" si="0"/>
        <v>7460</v>
      </c>
    </row>
    <row r="21" spans="1:8" ht="140.25" x14ac:dyDescent="0.25">
      <c r="A21" s="28">
        <v>13</v>
      </c>
      <c r="B21" s="235">
        <v>48001700</v>
      </c>
      <c r="C21" s="139" t="s">
        <v>2876</v>
      </c>
      <c r="D21" s="59" t="s">
        <v>6</v>
      </c>
      <c r="E21" s="236">
        <v>18000</v>
      </c>
      <c r="F21" s="236">
        <v>3000</v>
      </c>
      <c r="G21" s="59">
        <v>7.89</v>
      </c>
      <c r="H21" s="536">
        <f t="shared" si="0"/>
        <v>23670</v>
      </c>
    </row>
    <row r="22" spans="1:8" ht="102" x14ac:dyDescent="0.25">
      <c r="A22" s="28">
        <v>14</v>
      </c>
      <c r="B22" s="235">
        <v>15001702</v>
      </c>
      <c r="C22" s="139" t="s">
        <v>2877</v>
      </c>
      <c r="D22" s="59" t="s">
        <v>32</v>
      </c>
      <c r="E22" s="236">
        <v>24000</v>
      </c>
      <c r="F22" s="236">
        <v>4000</v>
      </c>
      <c r="G22" s="59">
        <v>4.08</v>
      </c>
      <c r="H22" s="536">
        <f t="shared" si="0"/>
        <v>16320</v>
      </c>
    </row>
    <row r="23" spans="1:8" ht="25.5" x14ac:dyDescent="0.25">
      <c r="A23" s="28">
        <v>15</v>
      </c>
      <c r="B23" s="235">
        <v>15001261</v>
      </c>
      <c r="C23" s="139" t="s">
        <v>2878</v>
      </c>
      <c r="D23" s="59" t="s">
        <v>6</v>
      </c>
      <c r="E23" s="236">
        <v>6000</v>
      </c>
      <c r="F23" s="236">
        <v>1000</v>
      </c>
      <c r="G23" s="59">
        <v>7.31</v>
      </c>
      <c r="H23" s="536">
        <f t="shared" si="0"/>
        <v>7310</v>
      </c>
    </row>
    <row r="24" spans="1:8" ht="25.5" x14ac:dyDescent="0.25">
      <c r="A24" s="28">
        <v>16</v>
      </c>
      <c r="B24" s="235">
        <v>15001761</v>
      </c>
      <c r="C24" s="139" t="s">
        <v>2879</v>
      </c>
      <c r="D24" s="59" t="s">
        <v>6</v>
      </c>
      <c r="E24" s="236">
        <v>18000</v>
      </c>
      <c r="F24" s="236">
        <v>3000</v>
      </c>
      <c r="G24" s="59">
        <v>1.76</v>
      </c>
      <c r="H24" s="536">
        <f t="shared" si="0"/>
        <v>5280</v>
      </c>
    </row>
    <row r="25" spans="1:8" ht="51" x14ac:dyDescent="0.25">
      <c r="A25" s="28">
        <v>17</v>
      </c>
      <c r="B25" s="235">
        <v>48001623</v>
      </c>
      <c r="C25" s="139" t="s">
        <v>2880</v>
      </c>
      <c r="D25" s="59" t="s">
        <v>16</v>
      </c>
      <c r="E25" s="236">
        <v>6000</v>
      </c>
      <c r="F25" s="236">
        <v>1000</v>
      </c>
      <c r="G25" s="59">
        <v>2.1800000000000002</v>
      </c>
      <c r="H25" s="536">
        <f t="shared" si="0"/>
        <v>2180</v>
      </c>
    </row>
    <row r="26" spans="1:8" ht="51" x14ac:dyDescent="0.25">
      <c r="A26" s="28">
        <v>18</v>
      </c>
      <c r="B26" s="235">
        <v>48001928</v>
      </c>
      <c r="C26" s="139" t="s">
        <v>2881</v>
      </c>
      <c r="D26" s="59" t="s">
        <v>6</v>
      </c>
      <c r="E26" s="236">
        <v>18000</v>
      </c>
      <c r="F26" s="236">
        <v>1000</v>
      </c>
      <c r="G26" s="59">
        <v>5.82</v>
      </c>
      <c r="H26" s="536">
        <f t="shared" si="0"/>
        <v>5820</v>
      </c>
    </row>
    <row r="27" spans="1:8" x14ac:dyDescent="0.25">
      <c r="A27" s="781" t="s">
        <v>745</v>
      </c>
      <c r="B27" s="781"/>
      <c r="C27" s="781"/>
      <c r="D27" s="781"/>
      <c r="E27" s="781"/>
      <c r="F27" s="539"/>
      <c r="G27" s="539"/>
      <c r="H27" s="540">
        <f>SUM(H9:H26)</f>
        <v>197800</v>
      </c>
    </row>
  </sheetData>
  <mergeCells count="5">
    <mergeCell ref="A27:E27"/>
    <mergeCell ref="A7:H7"/>
    <mergeCell ref="A4:H4"/>
    <mergeCell ref="A5:H5"/>
    <mergeCell ref="A6:H6"/>
  </mergeCells>
  <pageMargins left="0.11811023622047245" right="0.11811023622047245" top="0.78740157480314965" bottom="0.78740157480314965" header="0.31496062992125984" footer="0.31496062992125984"/>
  <pageSetup paperSize="9" scale="90"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T94"/>
  <sheetViews>
    <sheetView workbookViewId="0">
      <selection activeCell="F8" sqref="F8:F93"/>
    </sheetView>
  </sheetViews>
  <sheetFormatPr defaultRowHeight="15.75" x14ac:dyDescent="0.25"/>
  <cols>
    <col min="1" max="1" width="4.140625" style="40" bestFit="1" customWidth="1"/>
    <col min="2" max="2" width="10" style="40" bestFit="1" customWidth="1"/>
    <col min="3" max="3" width="47" style="38" customWidth="1"/>
    <col min="4" max="4" width="7.140625" style="39" bestFit="1" customWidth="1"/>
    <col min="5" max="5" width="7" bestFit="1" customWidth="1"/>
    <col min="6" max="6" width="7" style="128" customWidth="1"/>
    <col min="7" max="7" width="6.7109375" bestFit="1" customWidth="1"/>
    <col min="8" max="8" width="6.140625" bestFit="1" customWidth="1"/>
    <col min="9" max="9" width="7.85546875" bestFit="1" customWidth="1"/>
    <col min="10" max="10" width="7.140625" bestFit="1" customWidth="1"/>
    <col min="11" max="11" width="7.7109375" bestFit="1" customWidth="1"/>
    <col min="12" max="12" width="5.85546875" bestFit="1" customWidth="1"/>
    <col min="13" max="13" width="4.5703125" bestFit="1" customWidth="1"/>
    <col min="14" max="14" width="6" bestFit="1" customWidth="1"/>
    <col min="15" max="15" width="4.85546875" bestFit="1" customWidth="1"/>
    <col min="16" max="16" width="7.140625" bestFit="1" customWidth="1"/>
    <col min="17" max="17" width="6.42578125" bestFit="1" customWidth="1"/>
    <col min="18" max="18" width="5.85546875" bestFit="1" customWidth="1"/>
    <col min="19" max="19" width="6.42578125" bestFit="1" customWidth="1"/>
    <col min="20" max="20" width="11.7109375" bestFit="1" customWidth="1"/>
  </cols>
  <sheetData>
    <row r="2" spans="1:20" ht="20.25" x14ac:dyDescent="0.25">
      <c r="A2" s="903" t="s">
        <v>0</v>
      </c>
      <c r="B2" s="903"/>
      <c r="C2" s="903"/>
      <c r="D2" s="903"/>
      <c r="E2" s="903"/>
      <c r="F2" s="903"/>
      <c r="G2" s="903"/>
      <c r="H2" s="903"/>
      <c r="I2" s="903"/>
      <c r="J2" s="903"/>
      <c r="K2" s="903"/>
      <c r="L2" s="903"/>
    </row>
    <row r="3" spans="1:20" ht="20.25" x14ac:dyDescent="0.25">
      <c r="A3" s="903" t="s">
        <v>1</v>
      </c>
      <c r="B3" s="903"/>
      <c r="C3" s="903"/>
      <c r="D3" s="903"/>
      <c r="E3" s="903"/>
      <c r="F3" s="903"/>
      <c r="G3" s="903"/>
      <c r="H3" s="903"/>
      <c r="I3" s="903"/>
      <c r="J3" s="903"/>
      <c r="K3" s="903"/>
      <c r="L3" s="903"/>
    </row>
    <row r="4" spans="1:20" x14ac:dyDescent="0.25">
      <c r="A4" s="790" t="s">
        <v>2</v>
      </c>
      <c r="B4" s="790"/>
      <c r="C4" s="790"/>
      <c r="D4" s="790"/>
      <c r="E4" s="790"/>
      <c r="F4" s="790"/>
      <c r="G4" s="790"/>
      <c r="H4" s="790"/>
      <c r="I4" s="790"/>
      <c r="J4" s="790"/>
      <c r="K4" s="790"/>
      <c r="L4" s="790"/>
    </row>
    <row r="5" spans="1:20" ht="16.5" thickBot="1" x14ac:dyDescent="0.3"/>
    <row r="6" spans="1:20" ht="21" customHeight="1" thickBot="1" x14ac:dyDescent="0.3">
      <c r="A6" s="977" t="s">
        <v>817</v>
      </c>
      <c r="B6" s="978"/>
      <c r="C6" s="978"/>
      <c r="D6" s="978"/>
      <c r="E6" s="978"/>
      <c r="F6" s="978"/>
      <c r="G6" s="978"/>
      <c r="H6" s="978"/>
      <c r="I6" s="978"/>
      <c r="J6" s="978"/>
      <c r="K6" s="978"/>
      <c r="L6" s="978"/>
      <c r="M6" s="978"/>
      <c r="N6" s="978"/>
      <c r="O6" s="978"/>
      <c r="P6" s="978"/>
      <c r="Q6" s="978"/>
      <c r="R6" s="978"/>
      <c r="S6" s="978"/>
      <c r="T6" s="979"/>
    </row>
    <row r="7" spans="1:20" ht="15" x14ac:dyDescent="0.25">
      <c r="A7" s="440" t="s">
        <v>41</v>
      </c>
      <c r="B7" s="441" t="s">
        <v>14</v>
      </c>
      <c r="C7" s="441" t="s">
        <v>5</v>
      </c>
      <c r="D7" s="441" t="s">
        <v>6</v>
      </c>
      <c r="E7" s="442" t="s">
        <v>2753</v>
      </c>
      <c r="F7" s="442" t="s">
        <v>3747</v>
      </c>
      <c r="G7" s="441" t="s">
        <v>2762</v>
      </c>
      <c r="H7" s="441" t="s">
        <v>2862</v>
      </c>
      <c r="I7" s="441" t="s">
        <v>3226</v>
      </c>
      <c r="J7" s="441" t="s">
        <v>3224</v>
      </c>
      <c r="K7" s="441" t="s">
        <v>2766</v>
      </c>
      <c r="L7" s="441" t="s">
        <v>2769</v>
      </c>
      <c r="M7" s="441" t="s">
        <v>3225</v>
      </c>
      <c r="N7" s="441" t="s">
        <v>2882</v>
      </c>
      <c r="O7" s="441" t="s">
        <v>2776</v>
      </c>
      <c r="P7" s="443" t="s">
        <v>2779</v>
      </c>
      <c r="Q7" s="443" t="s">
        <v>2780</v>
      </c>
      <c r="R7" s="444" t="s">
        <v>1462</v>
      </c>
      <c r="S7" s="444" t="s">
        <v>868</v>
      </c>
      <c r="T7" s="444" t="s">
        <v>869</v>
      </c>
    </row>
    <row r="8" spans="1:20" ht="78.75" x14ac:dyDescent="0.25">
      <c r="A8" s="72" t="s">
        <v>88</v>
      </c>
      <c r="B8" s="73">
        <v>15001645</v>
      </c>
      <c r="C8" s="74" t="s">
        <v>747</v>
      </c>
      <c r="D8" s="70" t="s">
        <v>185</v>
      </c>
      <c r="E8" s="439">
        <v>100</v>
      </c>
      <c r="F8" s="439">
        <v>100</v>
      </c>
      <c r="G8" s="439">
        <v>30</v>
      </c>
      <c r="H8" s="439">
        <v>600</v>
      </c>
      <c r="I8" s="439">
        <v>500</v>
      </c>
      <c r="J8" s="439">
        <v>300</v>
      </c>
      <c r="K8" s="439">
        <v>30</v>
      </c>
      <c r="L8" s="439">
        <v>250</v>
      </c>
      <c r="M8" s="439">
        <v>100</v>
      </c>
      <c r="N8" s="436">
        <v>4000</v>
      </c>
      <c r="O8" s="437">
        <v>100</v>
      </c>
      <c r="P8" s="437">
        <v>100</v>
      </c>
      <c r="Q8" s="439">
        <v>100</v>
      </c>
      <c r="R8" s="439">
        <f>Q8+P8+O8+N8+M8+L8+K8+J8+I8+H8+G8+E8</f>
        <v>6210</v>
      </c>
      <c r="S8" s="614">
        <v>1.98</v>
      </c>
      <c r="T8" s="614">
        <f>R8*S8</f>
        <v>12295.8</v>
      </c>
    </row>
    <row r="9" spans="1:20" ht="45" x14ac:dyDescent="0.25">
      <c r="A9" s="72" t="s">
        <v>9</v>
      </c>
      <c r="B9" s="73">
        <v>15001076</v>
      </c>
      <c r="C9" s="74" t="s">
        <v>748</v>
      </c>
      <c r="D9" s="70" t="s">
        <v>20</v>
      </c>
      <c r="E9" s="439">
        <v>50</v>
      </c>
      <c r="F9" s="439">
        <v>50</v>
      </c>
      <c r="G9" s="439">
        <v>20</v>
      </c>
      <c r="H9" s="439">
        <v>200</v>
      </c>
      <c r="I9" s="439">
        <v>150</v>
      </c>
      <c r="J9" s="439">
        <v>100</v>
      </c>
      <c r="K9" s="439">
        <v>5</v>
      </c>
      <c r="L9" s="439">
        <v>500</v>
      </c>
      <c r="M9" s="439">
        <v>20</v>
      </c>
      <c r="N9" s="436">
        <v>1500</v>
      </c>
      <c r="O9" s="437">
        <v>80</v>
      </c>
      <c r="P9" s="437">
        <v>20</v>
      </c>
      <c r="Q9" s="439">
        <v>60</v>
      </c>
      <c r="R9" s="439">
        <f t="shared" ref="R9:R72" si="0">Q9+P9+O9+N9+M9+L9+K9+J9+I9+H9+G9+E9</f>
        <v>2705</v>
      </c>
      <c r="S9" s="614">
        <v>8.67</v>
      </c>
      <c r="T9" s="614">
        <f t="shared" ref="T9:T72" si="1">R9*S9</f>
        <v>23452.35</v>
      </c>
    </row>
    <row r="10" spans="1:20" ht="56.25" x14ac:dyDescent="0.25">
      <c r="A10" s="72" t="s">
        <v>42</v>
      </c>
      <c r="B10" s="73">
        <v>15001740</v>
      </c>
      <c r="C10" s="74" t="s">
        <v>749</v>
      </c>
      <c r="D10" s="70" t="s">
        <v>20</v>
      </c>
      <c r="E10" s="439">
        <v>100</v>
      </c>
      <c r="F10" s="439">
        <v>100</v>
      </c>
      <c r="G10" s="439">
        <v>10</v>
      </c>
      <c r="H10" s="439">
        <v>400</v>
      </c>
      <c r="I10" s="439">
        <v>350</v>
      </c>
      <c r="J10" s="439">
        <v>200</v>
      </c>
      <c r="K10" s="439">
        <v>20</v>
      </c>
      <c r="L10" s="439">
        <v>1000</v>
      </c>
      <c r="M10" s="439">
        <v>150</v>
      </c>
      <c r="N10" s="436">
        <v>3000</v>
      </c>
      <c r="O10" s="437">
        <v>150</v>
      </c>
      <c r="P10" s="437">
        <v>100</v>
      </c>
      <c r="Q10" s="439">
        <v>40</v>
      </c>
      <c r="R10" s="439">
        <f t="shared" si="0"/>
        <v>5520</v>
      </c>
      <c r="S10" s="614">
        <v>7</v>
      </c>
      <c r="T10" s="614">
        <f t="shared" si="1"/>
        <v>38640</v>
      </c>
    </row>
    <row r="11" spans="1:20" ht="45" x14ac:dyDescent="0.25">
      <c r="A11" s="72" t="s">
        <v>11</v>
      </c>
      <c r="B11" s="73">
        <v>15002740</v>
      </c>
      <c r="C11" s="74" t="s">
        <v>750</v>
      </c>
      <c r="D11" s="70" t="s">
        <v>20</v>
      </c>
      <c r="E11" s="439">
        <v>100</v>
      </c>
      <c r="F11" s="439">
        <v>100</v>
      </c>
      <c r="G11" s="439"/>
      <c r="H11" s="439">
        <v>600</v>
      </c>
      <c r="I11" s="439">
        <v>500</v>
      </c>
      <c r="J11" s="439">
        <v>300</v>
      </c>
      <c r="K11" s="439">
        <v>10</v>
      </c>
      <c r="L11" s="439">
        <v>2000</v>
      </c>
      <c r="M11" s="439">
        <v>80</v>
      </c>
      <c r="N11" s="436">
        <v>1500</v>
      </c>
      <c r="O11" s="437">
        <v>150</v>
      </c>
      <c r="P11" s="437">
        <v>200</v>
      </c>
      <c r="Q11" s="439">
        <v>50</v>
      </c>
      <c r="R11" s="439">
        <f t="shared" si="0"/>
        <v>5490</v>
      </c>
      <c r="S11" s="614">
        <v>9.5</v>
      </c>
      <c r="T11" s="614">
        <f t="shared" si="1"/>
        <v>52155</v>
      </c>
    </row>
    <row r="12" spans="1:20" ht="15" x14ac:dyDescent="0.25">
      <c r="A12" s="72" t="s">
        <v>8</v>
      </c>
      <c r="B12" s="75" t="s">
        <v>186</v>
      </c>
      <c r="C12" s="74" t="s">
        <v>751</v>
      </c>
      <c r="D12" s="70" t="s">
        <v>20</v>
      </c>
      <c r="E12" s="439"/>
      <c r="F12" s="439"/>
      <c r="G12" s="439"/>
      <c r="H12" s="439"/>
      <c r="I12" s="439"/>
      <c r="J12" s="439"/>
      <c r="K12" s="439"/>
      <c r="L12" s="439">
        <v>0</v>
      </c>
      <c r="M12" s="439">
        <v>10</v>
      </c>
      <c r="N12" s="436">
        <v>500</v>
      </c>
      <c r="O12" s="437">
        <v>80</v>
      </c>
      <c r="P12" s="437"/>
      <c r="Q12" s="439"/>
      <c r="R12" s="439">
        <f t="shared" si="0"/>
        <v>590</v>
      </c>
      <c r="S12" s="614">
        <v>4</v>
      </c>
      <c r="T12" s="614">
        <f t="shared" si="1"/>
        <v>2360</v>
      </c>
    </row>
    <row r="13" spans="1:20" ht="33.75" x14ac:dyDescent="0.25">
      <c r="A13" s="72" t="s">
        <v>50</v>
      </c>
      <c r="B13" s="75" t="s">
        <v>187</v>
      </c>
      <c r="C13" s="74" t="s">
        <v>752</v>
      </c>
      <c r="D13" s="70" t="s">
        <v>20</v>
      </c>
      <c r="E13" s="439"/>
      <c r="F13" s="439"/>
      <c r="G13" s="439"/>
      <c r="H13" s="439">
        <v>200</v>
      </c>
      <c r="I13" s="439">
        <v>200</v>
      </c>
      <c r="J13" s="439">
        <v>200</v>
      </c>
      <c r="K13" s="439"/>
      <c r="L13" s="439">
        <v>150</v>
      </c>
      <c r="M13" s="439"/>
      <c r="N13" s="436">
        <v>2000</v>
      </c>
      <c r="O13" s="437">
        <v>150</v>
      </c>
      <c r="P13" s="437"/>
      <c r="Q13" s="439">
        <v>20</v>
      </c>
      <c r="R13" s="439">
        <f t="shared" si="0"/>
        <v>2920</v>
      </c>
      <c r="S13" s="614">
        <v>10.99</v>
      </c>
      <c r="T13" s="614">
        <f t="shared" si="1"/>
        <v>32090.799999999999</v>
      </c>
    </row>
    <row r="14" spans="1:20" ht="33.75" x14ac:dyDescent="0.25">
      <c r="A14" s="72" t="s">
        <v>153</v>
      </c>
      <c r="B14" s="75" t="s">
        <v>188</v>
      </c>
      <c r="C14" s="74" t="s">
        <v>753</v>
      </c>
      <c r="D14" s="70" t="s">
        <v>20</v>
      </c>
      <c r="E14" s="439">
        <v>20</v>
      </c>
      <c r="F14" s="439">
        <v>20</v>
      </c>
      <c r="G14" s="439">
        <v>3</v>
      </c>
      <c r="H14" s="439">
        <v>50</v>
      </c>
      <c r="I14" s="439">
        <v>50</v>
      </c>
      <c r="J14" s="439">
        <v>30</v>
      </c>
      <c r="K14" s="439">
        <v>10</v>
      </c>
      <c r="L14" s="439">
        <v>180</v>
      </c>
      <c r="M14" s="439">
        <v>5</v>
      </c>
      <c r="N14" s="436">
        <v>300</v>
      </c>
      <c r="O14" s="437">
        <v>50</v>
      </c>
      <c r="P14" s="437">
        <v>10</v>
      </c>
      <c r="Q14" s="439">
        <v>10</v>
      </c>
      <c r="R14" s="439">
        <f t="shared" si="0"/>
        <v>718</v>
      </c>
      <c r="S14" s="614">
        <v>5.51</v>
      </c>
      <c r="T14" s="614">
        <f t="shared" si="1"/>
        <v>3956.18</v>
      </c>
    </row>
    <row r="15" spans="1:20" ht="45" x14ac:dyDescent="0.25">
      <c r="A15" s="72" t="s">
        <v>18</v>
      </c>
      <c r="B15" s="75" t="s">
        <v>189</v>
      </c>
      <c r="C15" s="74" t="s">
        <v>754</v>
      </c>
      <c r="D15" s="70" t="s">
        <v>20</v>
      </c>
      <c r="E15" s="439">
        <v>20</v>
      </c>
      <c r="F15" s="439">
        <v>20</v>
      </c>
      <c r="G15" s="439"/>
      <c r="H15" s="439">
        <v>50</v>
      </c>
      <c r="I15" s="439">
        <v>50</v>
      </c>
      <c r="J15" s="439">
        <v>30</v>
      </c>
      <c r="K15" s="439">
        <v>10</v>
      </c>
      <c r="L15" s="439">
        <v>0</v>
      </c>
      <c r="M15" s="439">
        <v>10</v>
      </c>
      <c r="N15" s="436">
        <v>300</v>
      </c>
      <c r="O15" s="437">
        <v>50</v>
      </c>
      <c r="P15" s="437"/>
      <c r="Q15" s="439">
        <v>10</v>
      </c>
      <c r="R15" s="439">
        <f t="shared" si="0"/>
        <v>530</v>
      </c>
      <c r="S15" s="614">
        <v>7.49</v>
      </c>
      <c r="T15" s="614">
        <f t="shared" si="1"/>
        <v>3969.7000000000003</v>
      </c>
    </row>
    <row r="16" spans="1:20" ht="45" x14ac:dyDescent="0.25">
      <c r="A16" s="72" t="s">
        <v>190</v>
      </c>
      <c r="B16" s="75" t="s">
        <v>191</v>
      </c>
      <c r="C16" s="74" t="s">
        <v>755</v>
      </c>
      <c r="D16" s="70" t="s">
        <v>20</v>
      </c>
      <c r="E16" s="439">
        <v>20</v>
      </c>
      <c r="F16" s="439">
        <v>20</v>
      </c>
      <c r="G16" s="439">
        <v>2</v>
      </c>
      <c r="H16" s="439">
        <v>50</v>
      </c>
      <c r="I16" s="439">
        <v>50</v>
      </c>
      <c r="J16" s="439">
        <v>30</v>
      </c>
      <c r="K16" s="439">
        <v>10</v>
      </c>
      <c r="L16" s="439">
        <v>180</v>
      </c>
      <c r="M16" s="439">
        <v>4</v>
      </c>
      <c r="N16" s="436">
        <v>200</v>
      </c>
      <c r="O16" s="437">
        <v>50</v>
      </c>
      <c r="P16" s="437">
        <v>10</v>
      </c>
      <c r="Q16" s="439">
        <v>2</v>
      </c>
      <c r="R16" s="439">
        <f t="shared" si="0"/>
        <v>608</v>
      </c>
      <c r="S16" s="614">
        <v>8.77</v>
      </c>
      <c r="T16" s="614">
        <f t="shared" si="1"/>
        <v>5332.16</v>
      </c>
    </row>
    <row r="17" spans="1:20" ht="15" x14ac:dyDescent="0.25">
      <c r="A17" s="72" t="s">
        <v>10</v>
      </c>
      <c r="B17" s="75" t="s">
        <v>192</v>
      </c>
      <c r="C17" s="74" t="s">
        <v>193</v>
      </c>
      <c r="D17" s="70" t="s">
        <v>20</v>
      </c>
      <c r="E17" s="439"/>
      <c r="F17" s="439"/>
      <c r="G17" s="439"/>
      <c r="H17" s="439">
        <v>30</v>
      </c>
      <c r="I17" s="439">
        <v>30</v>
      </c>
      <c r="J17" s="439">
        <v>20</v>
      </c>
      <c r="K17" s="439">
        <v>40</v>
      </c>
      <c r="L17" s="439">
        <v>0</v>
      </c>
      <c r="M17" s="439">
        <v>10</v>
      </c>
      <c r="N17" s="436"/>
      <c r="O17" s="437">
        <v>50</v>
      </c>
      <c r="P17" s="437"/>
      <c r="Q17" s="439"/>
      <c r="R17" s="439">
        <f t="shared" si="0"/>
        <v>180</v>
      </c>
      <c r="S17" s="614">
        <v>2.99</v>
      </c>
      <c r="T17" s="614">
        <f t="shared" si="1"/>
        <v>538.20000000000005</v>
      </c>
    </row>
    <row r="18" spans="1:20" ht="15" x14ac:dyDescent="0.25">
      <c r="A18" s="72" t="s">
        <v>51</v>
      </c>
      <c r="B18" s="75" t="s">
        <v>194</v>
      </c>
      <c r="C18" s="74" t="s">
        <v>195</v>
      </c>
      <c r="D18" s="70" t="s">
        <v>20</v>
      </c>
      <c r="E18" s="439"/>
      <c r="F18" s="439"/>
      <c r="G18" s="439"/>
      <c r="H18" s="439">
        <v>50</v>
      </c>
      <c r="I18" s="439">
        <v>50</v>
      </c>
      <c r="J18" s="439">
        <v>30</v>
      </c>
      <c r="K18" s="439">
        <v>40</v>
      </c>
      <c r="L18" s="439">
        <v>0</v>
      </c>
      <c r="M18" s="439">
        <v>10</v>
      </c>
      <c r="N18" s="436">
        <v>3000</v>
      </c>
      <c r="O18" s="437">
        <v>50</v>
      </c>
      <c r="P18" s="437"/>
      <c r="Q18" s="439">
        <v>8</v>
      </c>
      <c r="R18" s="439">
        <f t="shared" si="0"/>
        <v>3238</v>
      </c>
      <c r="S18" s="614">
        <v>1.69</v>
      </c>
      <c r="T18" s="614">
        <f t="shared" si="1"/>
        <v>5472.22</v>
      </c>
    </row>
    <row r="19" spans="1:20" ht="15" x14ac:dyDescent="0.25">
      <c r="A19" s="72" t="s">
        <v>23</v>
      </c>
      <c r="B19" s="75" t="s">
        <v>196</v>
      </c>
      <c r="C19" s="74" t="s">
        <v>197</v>
      </c>
      <c r="D19" s="70" t="s">
        <v>20</v>
      </c>
      <c r="E19" s="439"/>
      <c r="F19" s="439"/>
      <c r="G19" s="439">
        <v>6</v>
      </c>
      <c r="H19" s="439">
        <v>50</v>
      </c>
      <c r="I19" s="439">
        <v>50</v>
      </c>
      <c r="J19" s="439">
        <v>30</v>
      </c>
      <c r="K19" s="439"/>
      <c r="L19" s="439">
        <v>200</v>
      </c>
      <c r="M19" s="439">
        <v>10</v>
      </c>
      <c r="N19" s="436">
        <v>3000</v>
      </c>
      <c r="O19" s="437">
        <v>100</v>
      </c>
      <c r="P19" s="437"/>
      <c r="Q19" s="439">
        <v>12</v>
      </c>
      <c r="R19" s="439">
        <f t="shared" si="0"/>
        <v>3458</v>
      </c>
      <c r="S19" s="614">
        <v>1.99</v>
      </c>
      <c r="T19" s="614">
        <f t="shared" si="1"/>
        <v>6881.42</v>
      </c>
    </row>
    <row r="20" spans="1:20" ht="33.75" x14ac:dyDescent="0.25">
      <c r="A20" s="72" t="s">
        <v>53</v>
      </c>
      <c r="B20" s="75" t="s">
        <v>198</v>
      </c>
      <c r="C20" s="74" t="s">
        <v>756</v>
      </c>
      <c r="D20" s="70" t="s">
        <v>20</v>
      </c>
      <c r="E20" s="439">
        <v>50</v>
      </c>
      <c r="F20" s="439">
        <v>50</v>
      </c>
      <c r="G20" s="439"/>
      <c r="H20" s="439">
        <v>200</v>
      </c>
      <c r="I20" s="439">
        <v>200</v>
      </c>
      <c r="J20" s="439">
        <v>100</v>
      </c>
      <c r="K20" s="439"/>
      <c r="L20" s="439">
        <v>250</v>
      </c>
      <c r="M20" s="439">
        <v>5</v>
      </c>
      <c r="N20" s="436">
        <v>2000</v>
      </c>
      <c r="O20" s="437">
        <v>50</v>
      </c>
      <c r="P20" s="437">
        <v>10</v>
      </c>
      <c r="Q20" s="439">
        <v>6</v>
      </c>
      <c r="R20" s="439">
        <f t="shared" si="0"/>
        <v>2871</v>
      </c>
      <c r="S20" s="614">
        <v>3.25</v>
      </c>
      <c r="T20" s="614">
        <f t="shared" si="1"/>
        <v>9330.75</v>
      </c>
    </row>
    <row r="21" spans="1:20" ht="45" x14ac:dyDescent="0.25">
      <c r="A21" s="72" t="s">
        <v>54</v>
      </c>
      <c r="B21" s="75" t="s">
        <v>199</v>
      </c>
      <c r="C21" s="74" t="s">
        <v>757</v>
      </c>
      <c r="D21" s="70" t="s">
        <v>83</v>
      </c>
      <c r="E21" s="439"/>
      <c r="F21" s="439"/>
      <c r="G21" s="439"/>
      <c r="H21" s="439"/>
      <c r="I21" s="439"/>
      <c r="J21" s="439"/>
      <c r="K21" s="439"/>
      <c r="L21" s="439">
        <v>250</v>
      </c>
      <c r="M21" s="439">
        <v>10</v>
      </c>
      <c r="N21" s="436">
        <v>1000</v>
      </c>
      <c r="O21" s="437">
        <v>50</v>
      </c>
      <c r="P21" s="437"/>
      <c r="Q21" s="439"/>
      <c r="R21" s="439">
        <f t="shared" si="0"/>
        <v>1310</v>
      </c>
      <c r="S21" s="614">
        <v>16.600000000000001</v>
      </c>
      <c r="T21" s="614">
        <f t="shared" si="1"/>
        <v>21746.000000000004</v>
      </c>
    </row>
    <row r="22" spans="1:20" ht="112.5" x14ac:dyDescent="0.25">
      <c r="A22" s="72" t="s">
        <v>55</v>
      </c>
      <c r="B22" s="73">
        <v>15001651</v>
      </c>
      <c r="C22" s="74" t="s">
        <v>758</v>
      </c>
      <c r="D22" s="70" t="s">
        <v>20</v>
      </c>
      <c r="E22" s="439">
        <v>50</v>
      </c>
      <c r="F22" s="439">
        <v>50</v>
      </c>
      <c r="G22" s="439"/>
      <c r="H22" s="439">
        <v>100</v>
      </c>
      <c r="I22" s="439">
        <v>100</v>
      </c>
      <c r="J22" s="439">
        <v>50</v>
      </c>
      <c r="K22" s="439"/>
      <c r="L22" s="439">
        <v>250</v>
      </c>
      <c r="M22" s="439">
        <v>10</v>
      </c>
      <c r="N22" s="436">
        <v>1000</v>
      </c>
      <c r="O22" s="437">
        <v>50</v>
      </c>
      <c r="P22" s="437"/>
      <c r="Q22" s="439">
        <v>10</v>
      </c>
      <c r="R22" s="439">
        <f t="shared" si="0"/>
        <v>1620</v>
      </c>
      <c r="S22" s="614">
        <v>38.9</v>
      </c>
      <c r="T22" s="614">
        <f t="shared" si="1"/>
        <v>63018</v>
      </c>
    </row>
    <row r="23" spans="1:20" ht="45" x14ac:dyDescent="0.25">
      <c r="A23" s="72" t="s">
        <v>56</v>
      </c>
      <c r="B23" s="75" t="s">
        <v>200</v>
      </c>
      <c r="C23" s="74" t="s">
        <v>759</v>
      </c>
      <c r="D23" s="70" t="s">
        <v>20</v>
      </c>
      <c r="E23" s="439"/>
      <c r="F23" s="439"/>
      <c r="G23" s="439"/>
      <c r="H23" s="439">
        <v>200</v>
      </c>
      <c r="I23" s="439">
        <v>200</v>
      </c>
      <c r="J23" s="439">
        <v>100</v>
      </c>
      <c r="K23" s="439"/>
      <c r="L23" s="439">
        <v>0</v>
      </c>
      <c r="M23" s="439">
        <v>10</v>
      </c>
      <c r="N23" s="436">
        <v>0</v>
      </c>
      <c r="O23" s="437">
        <v>50</v>
      </c>
      <c r="P23" s="437"/>
      <c r="Q23" s="439">
        <v>30</v>
      </c>
      <c r="R23" s="439">
        <f t="shared" si="0"/>
        <v>590</v>
      </c>
      <c r="S23" s="614">
        <v>4.1900000000000004</v>
      </c>
      <c r="T23" s="614">
        <f t="shared" si="1"/>
        <v>2472.1000000000004</v>
      </c>
    </row>
    <row r="24" spans="1:20" ht="67.5" x14ac:dyDescent="0.25">
      <c r="A24" s="72" t="s">
        <v>57</v>
      </c>
      <c r="B24" s="75" t="s">
        <v>201</v>
      </c>
      <c r="C24" s="74" t="s">
        <v>760</v>
      </c>
      <c r="D24" s="70" t="s">
        <v>20</v>
      </c>
      <c r="E24" s="439">
        <v>50</v>
      </c>
      <c r="F24" s="439">
        <v>50</v>
      </c>
      <c r="G24" s="439"/>
      <c r="H24" s="439">
        <v>30</v>
      </c>
      <c r="I24" s="439">
        <v>30</v>
      </c>
      <c r="J24" s="439">
        <v>30</v>
      </c>
      <c r="K24" s="439">
        <v>10</v>
      </c>
      <c r="L24" s="439">
        <v>60</v>
      </c>
      <c r="M24" s="439">
        <v>6</v>
      </c>
      <c r="N24" s="436">
        <v>500</v>
      </c>
      <c r="O24" s="437">
        <v>50</v>
      </c>
      <c r="P24" s="437">
        <v>20</v>
      </c>
      <c r="Q24" s="439">
        <v>20</v>
      </c>
      <c r="R24" s="439">
        <f t="shared" si="0"/>
        <v>806</v>
      </c>
      <c r="S24" s="614">
        <v>3.34</v>
      </c>
      <c r="T24" s="614">
        <f t="shared" si="1"/>
        <v>2692.04</v>
      </c>
    </row>
    <row r="25" spans="1:20" ht="33.75" x14ac:dyDescent="0.25">
      <c r="A25" s="72" t="s">
        <v>58</v>
      </c>
      <c r="B25" s="75" t="s">
        <v>202</v>
      </c>
      <c r="C25" s="74" t="s">
        <v>761</v>
      </c>
      <c r="D25" s="70" t="s">
        <v>20</v>
      </c>
      <c r="E25" s="439">
        <v>20</v>
      </c>
      <c r="F25" s="439">
        <v>20</v>
      </c>
      <c r="G25" s="439"/>
      <c r="H25" s="439">
        <v>30</v>
      </c>
      <c r="I25" s="439">
        <v>30</v>
      </c>
      <c r="J25" s="439">
        <v>30</v>
      </c>
      <c r="K25" s="439"/>
      <c r="L25" s="439">
        <v>80</v>
      </c>
      <c r="M25" s="439">
        <v>6</v>
      </c>
      <c r="N25" s="436">
        <v>500</v>
      </c>
      <c r="O25" s="437">
        <v>20</v>
      </c>
      <c r="P25" s="437">
        <v>20</v>
      </c>
      <c r="Q25" s="439">
        <v>4</v>
      </c>
      <c r="R25" s="439">
        <f t="shared" si="0"/>
        <v>740</v>
      </c>
      <c r="S25" s="614">
        <v>3.59</v>
      </c>
      <c r="T25" s="614">
        <f t="shared" si="1"/>
        <v>2656.6</v>
      </c>
    </row>
    <row r="26" spans="1:20" ht="33.75" x14ac:dyDescent="0.25">
      <c r="A26" s="72" t="s">
        <v>59</v>
      </c>
      <c r="B26" s="73">
        <v>15001056</v>
      </c>
      <c r="C26" s="74" t="s">
        <v>762</v>
      </c>
      <c r="D26" s="70" t="s">
        <v>20</v>
      </c>
      <c r="E26" s="439">
        <v>20</v>
      </c>
      <c r="F26" s="439">
        <v>20</v>
      </c>
      <c r="G26" s="439"/>
      <c r="H26" s="439"/>
      <c r="I26" s="439"/>
      <c r="J26" s="439"/>
      <c r="K26" s="439"/>
      <c r="L26" s="439">
        <v>80</v>
      </c>
      <c r="M26" s="439">
        <v>6</v>
      </c>
      <c r="N26" s="436">
        <v>500</v>
      </c>
      <c r="O26" s="437">
        <v>20</v>
      </c>
      <c r="P26" s="437">
        <v>20</v>
      </c>
      <c r="Q26" s="439">
        <v>4</v>
      </c>
      <c r="R26" s="439">
        <f t="shared" si="0"/>
        <v>650</v>
      </c>
      <c r="S26" s="614">
        <v>15</v>
      </c>
      <c r="T26" s="614">
        <f t="shared" si="1"/>
        <v>9750</v>
      </c>
    </row>
    <row r="27" spans="1:20" ht="56.25" x14ac:dyDescent="0.25">
      <c r="A27" s="72" t="s">
        <v>60</v>
      </c>
      <c r="B27" s="75" t="s">
        <v>203</v>
      </c>
      <c r="C27" s="74" t="s">
        <v>763</v>
      </c>
      <c r="D27" s="70" t="s">
        <v>151</v>
      </c>
      <c r="E27" s="439"/>
      <c r="F27" s="439"/>
      <c r="G27" s="439"/>
      <c r="H27" s="439">
        <v>300</v>
      </c>
      <c r="I27" s="439">
        <v>300</v>
      </c>
      <c r="J27" s="439">
        <v>150</v>
      </c>
      <c r="K27" s="439"/>
      <c r="L27" s="439">
        <v>100</v>
      </c>
      <c r="M27" s="439"/>
      <c r="N27" s="436">
        <v>700</v>
      </c>
      <c r="O27" s="437"/>
      <c r="P27" s="437"/>
      <c r="Q27" s="439"/>
      <c r="R27" s="439">
        <f t="shared" si="0"/>
        <v>1550</v>
      </c>
      <c r="S27" s="614">
        <v>5.19</v>
      </c>
      <c r="T27" s="614">
        <f t="shared" si="1"/>
        <v>8044.5000000000009</v>
      </c>
    </row>
    <row r="28" spans="1:20" ht="90" x14ac:dyDescent="0.25">
      <c r="A28" s="72" t="s">
        <v>61</v>
      </c>
      <c r="B28" s="75" t="s">
        <v>204</v>
      </c>
      <c r="C28" s="74" t="s">
        <v>764</v>
      </c>
      <c r="D28" s="70" t="s">
        <v>20</v>
      </c>
      <c r="E28" s="439"/>
      <c r="F28" s="439"/>
      <c r="G28" s="439"/>
      <c r="H28" s="439">
        <v>600</v>
      </c>
      <c r="I28" s="439">
        <v>500</v>
      </c>
      <c r="J28" s="439">
        <v>500</v>
      </c>
      <c r="K28" s="439"/>
      <c r="L28" s="439">
        <v>100</v>
      </c>
      <c r="M28" s="439"/>
      <c r="N28" s="436">
        <v>100</v>
      </c>
      <c r="O28" s="437"/>
      <c r="P28" s="437"/>
      <c r="Q28" s="439"/>
      <c r="R28" s="439">
        <f t="shared" si="0"/>
        <v>1800</v>
      </c>
      <c r="S28" s="614">
        <v>2.87</v>
      </c>
      <c r="T28" s="614">
        <f t="shared" si="1"/>
        <v>5166</v>
      </c>
    </row>
    <row r="29" spans="1:20" ht="56.25" x14ac:dyDescent="0.25">
      <c r="A29" s="72" t="s">
        <v>62</v>
      </c>
      <c r="B29" s="75" t="s">
        <v>205</v>
      </c>
      <c r="C29" s="74" t="s">
        <v>765</v>
      </c>
      <c r="D29" s="70" t="s">
        <v>20</v>
      </c>
      <c r="E29" s="439"/>
      <c r="F29" s="439"/>
      <c r="G29" s="439"/>
      <c r="H29" s="439">
        <v>30</v>
      </c>
      <c r="I29" s="439">
        <v>30</v>
      </c>
      <c r="J29" s="439">
        <v>30</v>
      </c>
      <c r="K29" s="439"/>
      <c r="L29" s="439">
        <v>100</v>
      </c>
      <c r="M29" s="439"/>
      <c r="N29" s="436">
        <v>500</v>
      </c>
      <c r="O29" s="437"/>
      <c r="P29" s="437"/>
      <c r="Q29" s="439"/>
      <c r="R29" s="439">
        <f t="shared" si="0"/>
        <v>690</v>
      </c>
      <c r="S29" s="614">
        <v>7.14</v>
      </c>
      <c r="T29" s="614">
        <f t="shared" si="1"/>
        <v>4926.5999999999995</v>
      </c>
    </row>
    <row r="30" spans="1:20" ht="33.75" x14ac:dyDescent="0.25">
      <c r="A30" s="72" t="s">
        <v>64</v>
      </c>
      <c r="B30" s="75" t="s">
        <v>206</v>
      </c>
      <c r="C30" s="74" t="s">
        <v>766</v>
      </c>
      <c r="D30" s="70" t="s">
        <v>20</v>
      </c>
      <c r="E30" s="439">
        <v>100</v>
      </c>
      <c r="F30" s="439">
        <v>100</v>
      </c>
      <c r="G30" s="439">
        <v>30</v>
      </c>
      <c r="H30" s="439">
        <v>600</v>
      </c>
      <c r="I30" s="439">
        <v>600</v>
      </c>
      <c r="J30" s="439">
        <v>400</v>
      </c>
      <c r="K30" s="439">
        <v>30</v>
      </c>
      <c r="L30" s="439">
        <v>200</v>
      </c>
      <c r="M30" s="439">
        <v>100</v>
      </c>
      <c r="N30" s="436">
        <v>3000</v>
      </c>
      <c r="O30" s="437">
        <v>100</v>
      </c>
      <c r="P30" s="437">
        <v>80</v>
      </c>
      <c r="Q30" s="439">
        <v>50</v>
      </c>
      <c r="R30" s="439">
        <f t="shared" si="0"/>
        <v>5290</v>
      </c>
      <c r="S30" s="614">
        <v>4.6100000000000003</v>
      </c>
      <c r="T30" s="614">
        <f t="shared" si="1"/>
        <v>24386.9</v>
      </c>
    </row>
    <row r="31" spans="1:20" ht="33.75" x14ac:dyDescent="0.25">
      <c r="A31" s="72" t="s">
        <v>34</v>
      </c>
      <c r="B31" s="75" t="s">
        <v>207</v>
      </c>
      <c r="C31" s="74" t="s">
        <v>767</v>
      </c>
      <c r="D31" s="70" t="s">
        <v>20</v>
      </c>
      <c r="E31" s="439">
        <v>100</v>
      </c>
      <c r="F31" s="439">
        <v>100</v>
      </c>
      <c r="G31" s="439">
        <v>30</v>
      </c>
      <c r="H31" s="439"/>
      <c r="I31" s="439"/>
      <c r="J31" s="439"/>
      <c r="K31" s="439">
        <v>20</v>
      </c>
      <c r="L31" s="439">
        <v>500</v>
      </c>
      <c r="M31" s="439">
        <v>80</v>
      </c>
      <c r="N31" s="438">
        <v>6000</v>
      </c>
      <c r="O31" s="437">
        <v>100</v>
      </c>
      <c r="P31" s="437"/>
      <c r="Q31" s="439">
        <v>50</v>
      </c>
      <c r="R31" s="439">
        <f t="shared" si="0"/>
        <v>6880</v>
      </c>
      <c r="S31" s="614">
        <v>2.6</v>
      </c>
      <c r="T31" s="614">
        <f t="shared" si="1"/>
        <v>17888</v>
      </c>
    </row>
    <row r="32" spans="1:20" ht="46.5" customHeight="1" x14ac:dyDescent="0.25">
      <c r="A32" s="72" t="s">
        <v>65</v>
      </c>
      <c r="B32" s="75" t="s">
        <v>208</v>
      </c>
      <c r="C32" s="435" t="s">
        <v>1504</v>
      </c>
      <c r="D32" s="70" t="s">
        <v>20</v>
      </c>
      <c r="E32" s="439">
        <v>150</v>
      </c>
      <c r="F32" s="439">
        <v>150</v>
      </c>
      <c r="G32" s="439">
        <v>30</v>
      </c>
      <c r="H32" s="439">
        <v>600</v>
      </c>
      <c r="I32" s="439">
        <v>600</v>
      </c>
      <c r="J32" s="439">
        <v>400</v>
      </c>
      <c r="K32" s="439">
        <v>20</v>
      </c>
      <c r="L32" s="439"/>
      <c r="M32" s="439">
        <v>60</v>
      </c>
      <c r="N32" s="436">
        <v>5000</v>
      </c>
      <c r="O32" s="437">
        <v>100</v>
      </c>
      <c r="P32" s="437">
        <v>20</v>
      </c>
      <c r="Q32" s="439">
        <v>50</v>
      </c>
      <c r="R32" s="439">
        <f t="shared" si="0"/>
        <v>7030</v>
      </c>
      <c r="S32" s="614">
        <v>3.19</v>
      </c>
      <c r="T32" s="614">
        <f t="shared" si="1"/>
        <v>22425.7</v>
      </c>
    </row>
    <row r="33" spans="1:20" ht="15" x14ac:dyDescent="0.25">
      <c r="A33" s="72" t="s">
        <v>66</v>
      </c>
      <c r="B33" s="75" t="s">
        <v>209</v>
      </c>
      <c r="C33" s="76" t="s">
        <v>210</v>
      </c>
      <c r="D33" s="70" t="s">
        <v>20</v>
      </c>
      <c r="E33" s="439"/>
      <c r="F33" s="439"/>
      <c r="G33" s="439"/>
      <c r="H33" s="439">
        <v>400</v>
      </c>
      <c r="I33" s="439">
        <v>400</v>
      </c>
      <c r="J33" s="439">
        <v>200</v>
      </c>
      <c r="K33" s="439"/>
      <c r="L33" s="439">
        <v>100</v>
      </c>
      <c r="M33" s="439">
        <v>40</v>
      </c>
      <c r="N33" s="436">
        <v>5000</v>
      </c>
      <c r="O33" s="437">
        <v>80</v>
      </c>
      <c r="P33" s="437">
        <v>300</v>
      </c>
      <c r="Q33" s="439">
        <v>80</v>
      </c>
      <c r="R33" s="439">
        <f t="shared" si="0"/>
        <v>6600</v>
      </c>
      <c r="S33" s="614">
        <v>0.89</v>
      </c>
      <c r="T33" s="614">
        <f t="shared" si="1"/>
        <v>5874</v>
      </c>
    </row>
    <row r="34" spans="1:20" ht="45" x14ac:dyDescent="0.25">
      <c r="A34" s="72" t="s">
        <v>67</v>
      </c>
      <c r="B34" s="75" t="s">
        <v>211</v>
      </c>
      <c r="C34" s="74" t="s">
        <v>768</v>
      </c>
      <c r="D34" s="70" t="s">
        <v>20</v>
      </c>
      <c r="E34" s="439"/>
      <c r="F34" s="439"/>
      <c r="G34" s="439"/>
      <c r="H34" s="439">
        <v>300</v>
      </c>
      <c r="I34" s="439">
        <v>300</v>
      </c>
      <c r="J34" s="439">
        <v>150</v>
      </c>
      <c r="K34" s="439"/>
      <c r="L34" s="439">
        <v>200</v>
      </c>
      <c r="M34" s="439">
        <v>80</v>
      </c>
      <c r="N34" s="436">
        <v>1000</v>
      </c>
      <c r="O34" s="437">
        <v>20</v>
      </c>
      <c r="P34" s="437">
        <v>30</v>
      </c>
      <c r="Q34" s="439">
        <v>20</v>
      </c>
      <c r="R34" s="439">
        <f t="shared" si="0"/>
        <v>2100</v>
      </c>
      <c r="S34" s="614">
        <v>8</v>
      </c>
      <c r="T34" s="614">
        <f t="shared" si="1"/>
        <v>16800</v>
      </c>
    </row>
    <row r="35" spans="1:20" ht="45" x14ac:dyDescent="0.25">
      <c r="A35" s="72" t="s">
        <v>68</v>
      </c>
      <c r="B35" s="75" t="s">
        <v>212</v>
      </c>
      <c r="C35" s="74" t="s">
        <v>769</v>
      </c>
      <c r="D35" s="70" t="s">
        <v>20</v>
      </c>
      <c r="E35" s="439"/>
      <c r="F35" s="439"/>
      <c r="G35" s="439"/>
      <c r="H35" s="439">
        <v>200</v>
      </c>
      <c r="I35" s="439">
        <v>200</v>
      </c>
      <c r="J35" s="439">
        <v>150</v>
      </c>
      <c r="K35" s="439"/>
      <c r="L35" s="439">
        <v>600</v>
      </c>
      <c r="M35" s="439">
        <v>60</v>
      </c>
      <c r="N35" s="436">
        <v>5000</v>
      </c>
      <c r="O35" s="437">
        <v>150</v>
      </c>
      <c r="P35" s="437">
        <v>50</v>
      </c>
      <c r="Q35" s="439">
        <v>5</v>
      </c>
      <c r="R35" s="439">
        <f t="shared" si="0"/>
        <v>6415</v>
      </c>
      <c r="S35" s="614">
        <v>4</v>
      </c>
      <c r="T35" s="614">
        <f t="shared" si="1"/>
        <v>25660</v>
      </c>
    </row>
    <row r="36" spans="1:20" ht="33.75" x14ac:dyDescent="0.25">
      <c r="A36" s="72" t="s">
        <v>69</v>
      </c>
      <c r="B36" s="75" t="s">
        <v>213</v>
      </c>
      <c r="C36" s="74" t="s">
        <v>770</v>
      </c>
      <c r="D36" s="70" t="s">
        <v>20</v>
      </c>
      <c r="E36" s="439">
        <v>300</v>
      </c>
      <c r="F36" s="439">
        <v>300</v>
      </c>
      <c r="G36" s="439"/>
      <c r="H36" s="439">
        <v>1200</v>
      </c>
      <c r="I36" s="439">
        <v>1200</v>
      </c>
      <c r="J36" s="439">
        <v>800</v>
      </c>
      <c r="K36" s="439">
        <v>50</v>
      </c>
      <c r="L36" s="439">
        <v>600</v>
      </c>
      <c r="M36" s="439">
        <v>100</v>
      </c>
      <c r="N36" s="436">
        <v>10000</v>
      </c>
      <c r="O36" s="437">
        <v>150</v>
      </c>
      <c r="P36" s="437">
        <v>200</v>
      </c>
      <c r="Q36" s="439">
        <v>250</v>
      </c>
      <c r="R36" s="439">
        <f t="shared" si="0"/>
        <v>14850</v>
      </c>
      <c r="S36" s="614">
        <v>1.43</v>
      </c>
      <c r="T36" s="614">
        <f t="shared" si="1"/>
        <v>21235.5</v>
      </c>
    </row>
    <row r="37" spans="1:20" ht="45" x14ac:dyDescent="0.25">
      <c r="A37" s="72" t="s">
        <v>17</v>
      </c>
      <c r="B37" s="75" t="s">
        <v>214</v>
      </c>
      <c r="C37" s="74" t="s">
        <v>771</v>
      </c>
      <c r="D37" s="70" t="s">
        <v>152</v>
      </c>
      <c r="E37" s="439">
        <v>50</v>
      </c>
      <c r="F37" s="439">
        <v>50</v>
      </c>
      <c r="G37" s="439"/>
      <c r="H37" s="439">
        <v>50</v>
      </c>
      <c r="I37" s="439">
        <v>50</v>
      </c>
      <c r="J37" s="439">
        <v>30</v>
      </c>
      <c r="K37" s="439"/>
      <c r="L37" s="439">
        <v>500</v>
      </c>
      <c r="M37" s="439">
        <v>20</v>
      </c>
      <c r="N37" s="436">
        <v>3000</v>
      </c>
      <c r="O37" s="437">
        <v>80</v>
      </c>
      <c r="P37" s="437">
        <v>30</v>
      </c>
      <c r="Q37" s="439">
        <v>5</v>
      </c>
      <c r="R37" s="439">
        <f t="shared" si="0"/>
        <v>3815</v>
      </c>
      <c r="S37" s="614">
        <v>13.79</v>
      </c>
      <c r="T37" s="614">
        <f t="shared" si="1"/>
        <v>52608.85</v>
      </c>
    </row>
    <row r="38" spans="1:20" ht="15" x14ac:dyDescent="0.25">
      <c r="A38" s="72" t="s">
        <v>70</v>
      </c>
      <c r="B38" s="75" t="s">
        <v>215</v>
      </c>
      <c r="C38" s="74" t="s">
        <v>216</v>
      </c>
      <c r="D38" s="70" t="s">
        <v>20</v>
      </c>
      <c r="E38" s="439"/>
      <c r="F38" s="439"/>
      <c r="G38" s="439"/>
      <c r="H38" s="439">
        <v>600</v>
      </c>
      <c r="I38" s="439">
        <v>600</v>
      </c>
      <c r="J38" s="439">
        <v>300</v>
      </c>
      <c r="K38" s="439"/>
      <c r="L38" s="439">
        <v>100</v>
      </c>
      <c r="M38" s="439"/>
      <c r="N38" s="436"/>
      <c r="O38" s="437"/>
      <c r="P38" s="437"/>
      <c r="Q38" s="439"/>
      <c r="R38" s="439">
        <f t="shared" si="0"/>
        <v>1600</v>
      </c>
      <c r="S38" s="614">
        <v>2.4900000000000002</v>
      </c>
      <c r="T38" s="614">
        <f t="shared" si="1"/>
        <v>3984.0000000000005</v>
      </c>
    </row>
    <row r="39" spans="1:20" ht="22.5" x14ac:dyDescent="0.25">
      <c r="A39" s="72" t="s">
        <v>71</v>
      </c>
      <c r="B39" s="75" t="s">
        <v>217</v>
      </c>
      <c r="C39" s="74" t="s">
        <v>772</v>
      </c>
      <c r="D39" s="70" t="s">
        <v>20</v>
      </c>
      <c r="E39" s="439">
        <v>50</v>
      </c>
      <c r="F39" s="439">
        <v>50</v>
      </c>
      <c r="G39" s="439"/>
      <c r="H39" s="439">
        <v>240</v>
      </c>
      <c r="I39" s="439">
        <v>240</v>
      </c>
      <c r="J39" s="439">
        <v>140</v>
      </c>
      <c r="K39" s="439"/>
      <c r="L39" s="439">
        <v>100</v>
      </c>
      <c r="M39" s="439"/>
      <c r="N39" s="436">
        <v>1000</v>
      </c>
      <c r="O39" s="437">
        <v>10</v>
      </c>
      <c r="P39" s="437">
        <v>10</v>
      </c>
      <c r="Q39" s="439">
        <v>10</v>
      </c>
      <c r="R39" s="439">
        <f t="shared" si="0"/>
        <v>1800</v>
      </c>
      <c r="S39" s="614">
        <v>2.86</v>
      </c>
      <c r="T39" s="614">
        <f t="shared" si="1"/>
        <v>5148</v>
      </c>
    </row>
    <row r="40" spans="1:20" ht="15" x14ac:dyDescent="0.25">
      <c r="A40" s="72" t="s">
        <v>72</v>
      </c>
      <c r="B40" s="75" t="s">
        <v>218</v>
      </c>
      <c r="C40" s="74" t="s">
        <v>773</v>
      </c>
      <c r="D40" s="70" t="s">
        <v>20</v>
      </c>
      <c r="E40" s="439">
        <v>20</v>
      </c>
      <c r="F40" s="439">
        <v>20</v>
      </c>
      <c r="G40" s="439"/>
      <c r="H40" s="439">
        <v>100</v>
      </c>
      <c r="I40" s="439">
        <v>100</v>
      </c>
      <c r="J40" s="439">
        <v>50</v>
      </c>
      <c r="K40" s="439">
        <v>10</v>
      </c>
      <c r="L40" s="439">
        <v>250</v>
      </c>
      <c r="M40" s="439"/>
      <c r="N40" s="436">
        <v>1500</v>
      </c>
      <c r="O40" s="437">
        <v>50</v>
      </c>
      <c r="P40" s="437">
        <v>10</v>
      </c>
      <c r="Q40" s="439">
        <v>20</v>
      </c>
      <c r="R40" s="439">
        <f t="shared" si="0"/>
        <v>2110</v>
      </c>
      <c r="S40" s="614">
        <v>4.5599999999999996</v>
      </c>
      <c r="T40" s="614">
        <f t="shared" si="1"/>
        <v>9621.5999999999985</v>
      </c>
    </row>
    <row r="41" spans="1:20" ht="45" x14ac:dyDescent="0.25">
      <c r="A41" s="72" t="s">
        <v>73</v>
      </c>
      <c r="B41" s="75" t="s">
        <v>219</v>
      </c>
      <c r="C41" s="74" t="s">
        <v>774</v>
      </c>
      <c r="D41" s="70" t="s">
        <v>20</v>
      </c>
      <c r="E41" s="439">
        <v>100</v>
      </c>
      <c r="F41" s="439">
        <v>100</v>
      </c>
      <c r="G41" s="439">
        <v>15</v>
      </c>
      <c r="H41" s="439">
        <v>600</v>
      </c>
      <c r="I41" s="439">
        <v>600</v>
      </c>
      <c r="J41" s="439">
        <v>400</v>
      </c>
      <c r="K41" s="439">
        <v>20</v>
      </c>
      <c r="L41" s="439">
        <v>500</v>
      </c>
      <c r="M41" s="439">
        <v>30</v>
      </c>
      <c r="N41" s="436">
        <v>10000</v>
      </c>
      <c r="O41" s="437">
        <v>80</v>
      </c>
      <c r="P41" s="437">
        <v>200</v>
      </c>
      <c r="Q41" s="439">
        <v>200</v>
      </c>
      <c r="R41" s="439">
        <f t="shared" si="0"/>
        <v>12745</v>
      </c>
      <c r="S41" s="614">
        <v>0.49</v>
      </c>
      <c r="T41" s="614">
        <f t="shared" si="1"/>
        <v>6245.05</v>
      </c>
    </row>
    <row r="42" spans="1:20" ht="45" x14ac:dyDescent="0.25">
      <c r="A42" s="72" t="s">
        <v>74</v>
      </c>
      <c r="B42" s="75" t="s">
        <v>220</v>
      </c>
      <c r="C42" s="74" t="s">
        <v>775</v>
      </c>
      <c r="D42" s="70" t="s">
        <v>20</v>
      </c>
      <c r="E42" s="439">
        <v>100</v>
      </c>
      <c r="F42" s="439">
        <v>100</v>
      </c>
      <c r="G42" s="439">
        <v>10</v>
      </c>
      <c r="H42" s="439"/>
      <c r="I42" s="439">
        <v>300</v>
      </c>
      <c r="J42" s="439">
        <v>200</v>
      </c>
      <c r="K42" s="439">
        <v>20</v>
      </c>
      <c r="L42" s="439">
        <v>600</v>
      </c>
      <c r="M42" s="439">
        <v>40</v>
      </c>
      <c r="N42" s="436">
        <v>5000</v>
      </c>
      <c r="O42" s="437">
        <v>80</v>
      </c>
      <c r="P42" s="437">
        <v>50</v>
      </c>
      <c r="Q42" s="439">
        <v>200</v>
      </c>
      <c r="R42" s="439">
        <f t="shared" si="0"/>
        <v>6600</v>
      </c>
      <c r="S42" s="614">
        <v>1.3</v>
      </c>
      <c r="T42" s="614">
        <f t="shared" si="1"/>
        <v>8580</v>
      </c>
    </row>
    <row r="43" spans="1:20" ht="35.25" customHeight="1" x14ac:dyDescent="0.25">
      <c r="A43" s="72" t="s">
        <v>75</v>
      </c>
      <c r="B43" s="75" t="s">
        <v>221</v>
      </c>
      <c r="C43" s="76" t="s">
        <v>776</v>
      </c>
      <c r="D43" s="70" t="s">
        <v>20</v>
      </c>
      <c r="E43" s="439"/>
      <c r="F43" s="439"/>
      <c r="G43" s="439"/>
      <c r="H43" s="439">
        <v>240</v>
      </c>
      <c r="I43" s="439">
        <v>240</v>
      </c>
      <c r="J43" s="439">
        <v>240</v>
      </c>
      <c r="K43" s="439">
        <v>20</v>
      </c>
      <c r="L43" s="439">
        <v>500</v>
      </c>
      <c r="M43" s="439">
        <v>120</v>
      </c>
      <c r="N43" s="436">
        <v>2000</v>
      </c>
      <c r="O43" s="437">
        <v>50</v>
      </c>
      <c r="P43" s="437">
        <v>20</v>
      </c>
      <c r="Q43" s="439"/>
      <c r="R43" s="439">
        <f t="shared" si="0"/>
        <v>3430</v>
      </c>
      <c r="S43" s="614">
        <v>6.99</v>
      </c>
      <c r="T43" s="614">
        <f t="shared" si="1"/>
        <v>23975.7</v>
      </c>
    </row>
    <row r="44" spans="1:20" ht="33.75" x14ac:dyDescent="0.25">
      <c r="A44" s="72" t="s">
        <v>76</v>
      </c>
      <c r="B44" s="75" t="s">
        <v>223</v>
      </c>
      <c r="C44" s="74" t="s">
        <v>777</v>
      </c>
      <c r="D44" s="70" t="s">
        <v>20</v>
      </c>
      <c r="E44" s="439"/>
      <c r="F44" s="439"/>
      <c r="G44" s="439"/>
      <c r="H44" s="439">
        <v>240</v>
      </c>
      <c r="I44" s="439">
        <v>240</v>
      </c>
      <c r="J44" s="439">
        <v>240</v>
      </c>
      <c r="K44" s="439">
        <v>20</v>
      </c>
      <c r="L44" s="439">
        <v>600</v>
      </c>
      <c r="M44" s="439">
        <v>80</v>
      </c>
      <c r="N44" s="436">
        <v>2000</v>
      </c>
      <c r="O44" s="437">
        <v>50</v>
      </c>
      <c r="P44" s="437"/>
      <c r="Q44" s="439">
        <v>20</v>
      </c>
      <c r="R44" s="439">
        <f t="shared" si="0"/>
        <v>3490</v>
      </c>
      <c r="S44" s="614">
        <v>5.89</v>
      </c>
      <c r="T44" s="614">
        <f t="shared" si="1"/>
        <v>20556.099999999999</v>
      </c>
    </row>
    <row r="45" spans="1:20" ht="45" x14ac:dyDescent="0.25">
      <c r="A45" s="72" t="s">
        <v>222</v>
      </c>
      <c r="B45" s="75" t="s">
        <v>225</v>
      </c>
      <c r="C45" s="74" t="s">
        <v>778</v>
      </c>
      <c r="D45" s="70" t="s">
        <v>20</v>
      </c>
      <c r="E45" s="439">
        <v>100</v>
      </c>
      <c r="F45" s="439">
        <v>100</v>
      </c>
      <c r="G45" s="439">
        <v>10</v>
      </c>
      <c r="H45" s="439">
        <v>600</v>
      </c>
      <c r="I45" s="439">
        <v>600</v>
      </c>
      <c r="J45" s="439">
        <v>400</v>
      </c>
      <c r="K45" s="439">
        <v>20</v>
      </c>
      <c r="L45" s="439">
        <v>250</v>
      </c>
      <c r="M45" s="439">
        <v>60</v>
      </c>
      <c r="N45" s="436">
        <v>10000</v>
      </c>
      <c r="O45" s="437">
        <v>80</v>
      </c>
      <c r="P45" s="437">
        <v>20</v>
      </c>
      <c r="Q45" s="439">
        <v>50</v>
      </c>
      <c r="R45" s="439">
        <f t="shared" si="0"/>
        <v>12190</v>
      </c>
      <c r="S45" s="614">
        <v>2</v>
      </c>
      <c r="T45" s="614">
        <f t="shared" si="1"/>
        <v>24380</v>
      </c>
    </row>
    <row r="46" spans="1:20" ht="15" x14ac:dyDescent="0.25">
      <c r="A46" s="72" t="s">
        <v>224</v>
      </c>
      <c r="B46" s="75" t="s">
        <v>226</v>
      </c>
      <c r="C46" s="76" t="s">
        <v>227</v>
      </c>
      <c r="D46" s="70" t="s">
        <v>20</v>
      </c>
      <c r="E46" s="439"/>
      <c r="F46" s="439"/>
      <c r="G46" s="439"/>
      <c r="H46" s="439">
        <v>120</v>
      </c>
      <c r="I46" s="439">
        <v>120</v>
      </c>
      <c r="J46" s="439">
        <v>100</v>
      </c>
      <c r="K46" s="439"/>
      <c r="L46" s="439">
        <v>100</v>
      </c>
      <c r="M46" s="439"/>
      <c r="N46" s="436"/>
      <c r="O46" s="437"/>
      <c r="P46" s="437">
        <v>20</v>
      </c>
      <c r="Q46" s="439"/>
      <c r="R46" s="439">
        <f t="shared" si="0"/>
        <v>460</v>
      </c>
      <c r="S46" s="614">
        <v>6</v>
      </c>
      <c r="T46" s="614">
        <f t="shared" si="1"/>
        <v>2760</v>
      </c>
    </row>
    <row r="47" spans="1:20" ht="78.75" x14ac:dyDescent="0.25">
      <c r="A47" s="72" t="s">
        <v>92</v>
      </c>
      <c r="B47" s="75" t="s">
        <v>229</v>
      </c>
      <c r="C47" s="74" t="s">
        <v>779</v>
      </c>
      <c r="D47" s="70" t="s">
        <v>20</v>
      </c>
      <c r="E47" s="439">
        <v>30</v>
      </c>
      <c r="F47" s="439">
        <v>30</v>
      </c>
      <c r="G47" s="439"/>
      <c r="H47" s="439">
        <v>240</v>
      </c>
      <c r="I47" s="439">
        <v>240</v>
      </c>
      <c r="J47" s="439">
        <v>100</v>
      </c>
      <c r="K47" s="439"/>
      <c r="L47" s="439">
        <v>250</v>
      </c>
      <c r="M47" s="439">
        <v>60</v>
      </c>
      <c r="N47" s="436">
        <v>3000</v>
      </c>
      <c r="O47" s="437">
        <v>150</v>
      </c>
      <c r="P47" s="437">
        <v>10</v>
      </c>
      <c r="Q47" s="439">
        <v>50</v>
      </c>
      <c r="R47" s="439">
        <f t="shared" si="0"/>
        <v>4130</v>
      </c>
      <c r="S47" s="614">
        <v>7.99</v>
      </c>
      <c r="T47" s="614">
        <f t="shared" si="1"/>
        <v>32998.700000000004</v>
      </c>
    </row>
    <row r="48" spans="1:20" ht="33.75" x14ac:dyDescent="0.25">
      <c r="A48" s="72" t="s">
        <v>818</v>
      </c>
      <c r="B48" s="75" t="s">
        <v>231</v>
      </c>
      <c r="C48" s="74" t="s">
        <v>780</v>
      </c>
      <c r="D48" s="70" t="s">
        <v>20</v>
      </c>
      <c r="E48" s="439">
        <v>30</v>
      </c>
      <c r="F48" s="439">
        <v>30</v>
      </c>
      <c r="G48" s="439"/>
      <c r="H48" s="439">
        <v>240</v>
      </c>
      <c r="I48" s="439">
        <v>240</v>
      </c>
      <c r="J48" s="439">
        <v>200</v>
      </c>
      <c r="K48" s="439">
        <v>20</v>
      </c>
      <c r="L48" s="439">
        <v>500</v>
      </c>
      <c r="M48" s="439">
        <v>100</v>
      </c>
      <c r="N48" s="436">
        <v>3000</v>
      </c>
      <c r="O48" s="437">
        <v>150</v>
      </c>
      <c r="P48" s="437">
        <v>10</v>
      </c>
      <c r="Q48" s="439">
        <v>50</v>
      </c>
      <c r="R48" s="439">
        <f t="shared" si="0"/>
        <v>4540</v>
      </c>
      <c r="S48" s="614">
        <v>5.39</v>
      </c>
      <c r="T48" s="614">
        <f t="shared" si="1"/>
        <v>24470.6</v>
      </c>
    </row>
    <row r="49" spans="1:20" ht="78.75" x14ac:dyDescent="0.25">
      <c r="A49" s="72" t="s">
        <v>228</v>
      </c>
      <c r="B49" s="75" t="s">
        <v>233</v>
      </c>
      <c r="C49" s="74" t="s">
        <v>781</v>
      </c>
      <c r="D49" s="70" t="s">
        <v>20</v>
      </c>
      <c r="E49" s="439">
        <v>100</v>
      </c>
      <c r="F49" s="439">
        <v>100</v>
      </c>
      <c r="G49" s="439"/>
      <c r="H49" s="439">
        <v>500</v>
      </c>
      <c r="I49" s="439">
        <v>500</v>
      </c>
      <c r="J49" s="439">
        <v>250</v>
      </c>
      <c r="K49" s="439">
        <v>20</v>
      </c>
      <c r="L49" s="439">
        <v>600</v>
      </c>
      <c r="M49" s="439">
        <v>80</v>
      </c>
      <c r="N49" s="436">
        <v>5000</v>
      </c>
      <c r="O49" s="437">
        <v>150</v>
      </c>
      <c r="P49" s="437">
        <v>10</v>
      </c>
      <c r="Q49" s="439">
        <v>50</v>
      </c>
      <c r="R49" s="439">
        <f t="shared" si="0"/>
        <v>7260</v>
      </c>
      <c r="S49" s="614">
        <v>3.29</v>
      </c>
      <c r="T49" s="614">
        <f t="shared" si="1"/>
        <v>23885.4</v>
      </c>
    </row>
    <row r="50" spans="1:20" ht="15" x14ac:dyDescent="0.25">
      <c r="A50" s="72" t="s">
        <v>230</v>
      </c>
      <c r="B50" s="75" t="s">
        <v>235</v>
      </c>
      <c r="C50" s="74" t="s">
        <v>236</v>
      </c>
      <c r="D50" s="70" t="s">
        <v>20</v>
      </c>
      <c r="E50" s="439"/>
      <c r="F50" s="439"/>
      <c r="G50" s="439"/>
      <c r="H50" s="439"/>
      <c r="I50" s="439"/>
      <c r="J50" s="439"/>
      <c r="K50" s="439"/>
      <c r="L50" s="439">
        <v>50</v>
      </c>
      <c r="M50" s="439"/>
      <c r="N50" s="436"/>
      <c r="O50" s="437"/>
      <c r="P50" s="437"/>
      <c r="Q50" s="439"/>
      <c r="R50" s="439">
        <f t="shared" si="0"/>
        <v>50</v>
      </c>
      <c r="S50" s="614">
        <v>6.29</v>
      </c>
      <c r="T50" s="614">
        <f t="shared" si="1"/>
        <v>314.5</v>
      </c>
    </row>
    <row r="51" spans="1:20" ht="22.5" x14ac:dyDescent="0.25">
      <c r="A51" s="72" t="s">
        <v>232</v>
      </c>
      <c r="B51" s="75" t="s">
        <v>238</v>
      </c>
      <c r="C51" s="74" t="s">
        <v>782</v>
      </c>
      <c r="D51" s="70" t="s">
        <v>20</v>
      </c>
      <c r="E51" s="439"/>
      <c r="F51" s="439"/>
      <c r="G51" s="439"/>
      <c r="H51" s="439">
        <v>100</v>
      </c>
      <c r="I51" s="439">
        <v>100</v>
      </c>
      <c r="J51" s="439">
        <v>50</v>
      </c>
      <c r="K51" s="439">
        <v>10</v>
      </c>
      <c r="L51" s="439"/>
      <c r="M51" s="439">
        <v>10</v>
      </c>
      <c r="N51" s="436">
        <v>500</v>
      </c>
      <c r="O51" s="437">
        <v>50</v>
      </c>
      <c r="P51" s="437">
        <v>10</v>
      </c>
      <c r="Q51" s="439">
        <v>5</v>
      </c>
      <c r="R51" s="439">
        <f t="shared" si="0"/>
        <v>835</v>
      </c>
      <c r="S51" s="614">
        <v>3.89</v>
      </c>
      <c r="T51" s="614">
        <f t="shared" si="1"/>
        <v>3248.15</v>
      </c>
    </row>
    <row r="52" spans="1:20" ht="22.5" x14ac:dyDescent="0.25">
      <c r="A52" s="72" t="s">
        <v>234</v>
      </c>
      <c r="B52" s="75" t="s">
        <v>239</v>
      </c>
      <c r="C52" s="74" t="s">
        <v>783</v>
      </c>
      <c r="D52" s="70" t="s">
        <v>90</v>
      </c>
      <c r="E52" s="439"/>
      <c r="F52" s="439"/>
      <c r="G52" s="439"/>
      <c r="H52" s="439">
        <v>200</v>
      </c>
      <c r="I52" s="439">
        <v>200</v>
      </c>
      <c r="J52" s="439">
        <v>100</v>
      </c>
      <c r="K52" s="439">
        <v>30</v>
      </c>
      <c r="L52" s="439">
        <v>600</v>
      </c>
      <c r="M52" s="439">
        <v>40</v>
      </c>
      <c r="N52" s="436">
        <v>500</v>
      </c>
      <c r="O52" s="437">
        <v>20</v>
      </c>
      <c r="P52" s="437"/>
      <c r="Q52" s="439">
        <v>10</v>
      </c>
      <c r="R52" s="439">
        <f t="shared" si="0"/>
        <v>1700</v>
      </c>
      <c r="S52" s="614">
        <v>13.32</v>
      </c>
      <c r="T52" s="614">
        <f t="shared" si="1"/>
        <v>22644</v>
      </c>
    </row>
    <row r="53" spans="1:20" ht="67.5" x14ac:dyDescent="0.25">
      <c r="A53" s="72" t="s">
        <v>237</v>
      </c>
      <c r="B53" s="75" t="s">
        <v>240</v>
      </c>
      <c r="C53" s="74" t="s">
        <v>784</v>
      </c>
      <c r="D53" s="70" t="s">
        <v>90</v>
      </c>
      <c r="E53" s="439"/>
      <c r="F53" s="439"/>
      <c r="G53" s="439"/>
      <c r="H53" s="439">
        <v>30</v>
      </c>
      <c r="I53" s="439">
        <v>15</v>
      </c>
      <c r="J53" s="439">
        <v>15</v>
      </c>
      <c r="K53" s="439"/>
      <c r="L53" s="439">
        <v>250</v>
      </c>
      <c r="M53" s="439">
        <v>10</v>
      </c>
      <c r="N53" s="436">
        <v>200</v>
      </c>
      <c r="O53" s="437">
        <v>30</v>
      </c>
      <c r="P53" s="437">
        <v>10</v>
      </c>
      <c r="Q53" s="439">
        <v>10</v>
      </c>
      <c r="R53" s="439">
        <f t="shared" si="0"/>
        <v>570</v>
      </c>
      <c r="S53" s="614">
        <v>4.99</v>
      </c>
      <c r="T53" s="614">
        <f t="shared" si="1"/>
        <v>2844.3</v>
      </c>
    </row>
    <row r="54" spans="1:20" ht="45" x14ac:dyDescent="0.25">
      <c r="A54" s="72" t="s">
        <v>819</v>
      </c>
      <c r="B54" s="75" t="s">
        <v>241</v>
      </c>
      <c r="C54" s="74" t="s">
        <v>785</v>
      </c>
      <c r="D54" s="70" t="s">
        <v>52</v>
      </c>
      <c r="E54" s="439">
        <v>100</v>
      </c>
      <c r="F54" s="439">
        <v>100</v>
      </c>
      <c r="G54" s="439">
        <v>10</v>
      </c>
      <c r="H54" s="439">
        <v>100</v>
      </c>
      <c r="I54" s="439">
        <v>100</v>
      </c>
      <c r="J54" s="439">
        <v>100</v>
      </c>
      <c r="K54" s="439">
        <v>20</v>
      </c>
      <c r="L54" s="439">
        <v>600</v>
      </c>
      <c r="M54" s="439">
        <v>100</v>
      </c>
      <c r="N54" s="436">
        <v>3000</v>
      </c>
      <c r="O54" s="437">
        <v>50</v>
      </c>
      <c r="P54" s="437">
        <v>10</v>
      </c>
      <c r="Q54" s="439">
        <v>100</v>
      </c>
      <c r="R54" s="439">
        <f t="shared" si="0"/>
        <v>4290</v>
      </c>
      <c r="S54" s="614">
        <v>2.61</v>
      </c>
      <c r="T54" s="614">
        <f t="shared" si="1"/>
        <v>11196.9</v>
      </c>
    </row>
    <row r="55" spans="1:20" ht="22.5" x14ac:dyDescent="0.25">
      <c r="A55" s="72" t="s">
        <v>120</v>
      </c>
      <c r="B55" s="75" t="s">
        <v>242</v>
      </c>
      <c r="C55" s="74" t="s">
        <v>786</v>
      </c>
      <c r="D55" s="70" t="s">
        <v>20</v>
      </c>
      <c r="E55" s="439">
        <v>20</v>
      </c>
      <c r="F55" s="439">
        <v>20</v>
      </c>
      <c r="G55" s="439"/>
      <c r="H55" s="439">
        <v>50</v>
      </c>
      <c r="I55" s="439">
        <v>50</v>
      </c>
      <c r="J55" s="439">
        <v>50</v>
      </c>
      <c r="K55" s="439">
        <v>10</v>
      </c>
      <c r="L55" s="439">
        <v>250</v>
      </c>
      <c r="M55" s="439">
        <v>4</v>
      </c>
      <c r="N55" s="436">
        <v>600</v>
      </c>
      <c r="O55" s="437">
        <v>100</v>
      </c>
      <c r="P55" s="437"/>
      <c r="Q55" s="439">
        <v>10</v>
      </c>
      <c r="R55" s="439">
        <f t="shared" si="0"/>
        <v>1144</v>
      </c>
      <c r="S55" s="614">
        <v>30</v>
      </c>
      <c r="T55" s="614">
        <f t="shared" si="1"/>
        <v>34320</v>
      </c>
    </row>
    <row r="56" spans="1:20" ht="33.75" x14ac:dyDescent="0.25">
      <c r="A56" s="72" t="s">
        <v>820</v>
      </c>
      <c r="B56" s="75" t="s">
        <v>243</v>
      </c>
      <c r="C56" s="74" t="s">
        <v>787</v>
      </c>
      <c r="D56" s="70" t="s">
        <v>20</v>
      </c>
      <c r="E56" s="439">
        <v>50</v>
      </c>
      <c r="F56" s="439">
        <v>50</v>
      </c>
      <c r="G56" s="439"/>
      <c r="H56" s="439">
        <v>600</v>
      </c>
      <c r="I56" s="439">
        <v>600</v>
      </c>
      <c r="J56" s="439">
        <v>400</v>
      </c>
      <c r="K56" s="439"/>
      <c r="L56" s="439">
        <v>600</v>
      </c>
      <c r="M56" s="439">
        <v>20</v>
      </c>
      <c r="N56" s="436">
        <v>5000</v>
      </c>
      <c r="O56" s="437">
        <v>100</v>
      </c>
      <c r="P56" s="437">
        <v>20</v>
      </c>
      <c r="Q56" s="439">
        <v>50</v>
      </c>
      <c r="R56" s="439">
        <f t="shared" si="0"/>
        <v>7440</v>
      </c>
      <c r="S56" s="614">
        <v>4.5</v>
      </c>
      <c r="T56" s="614">
        <f t="shared" si="1"/>
        <v>33480</v>
      </c>
    </row>
    <row r="57" spans="1:20" ht="15" x14ac:dyDescent="0.25">
      <c r="A57" s="72" t="s">
        <v>821</v>
      </c>
      <c r="B57" s="75" t="s">
        <v>245</v>
      </c>
      <c r="C57" s="74" t="s">
        <v>788</v>
      </c>
      <c r="D57" s="70" t="s">
        <v>32</v>
      </c>
      <c r="E57" s="439">
        <v>50</v>
      </c>
      <c r="F57" s="439">
        <v>50</v>
      </c>
      <c r="G57" s="439"/>
      <c r="H57" s="439">
        <v>600</v>
      </c>
      <c r="I57" s="439">
        <v>600</v>
      </c>
      <c r="J57" s="439">
        <v>300</v>
      </c>
      <c r="K57" s="439">
        <v>30</v>
      </c>
      <c r="L57" s="439">
        <v>600</v>
      </c>
      <c r="M57" s="439">
        <v>20</v>
      </c>
      <c r="N57" s="436">
        <v>5000</v>
      </c>
      <c r="O57" s="437">
        <v>100</v>
      </c>
      <c r="P57" s="437">
        <v>50</v>
      </c>
      <c r="Q57" s="439">
        <v>50</v>
      </c>
      <c r="R57" s="439">
        <f t="shared" si="0"/>
        <v>7400</v>
      </c>
      <c r="S57" s="614">
        <v>3.15</v>
      </c>
      <c r="T57" s="614">
        <f t="shared" si="1"/>
        <v>23310</v>
      </c>
    </row>
    <row r="58" spans="1:20" ht="15" x14ac:dyDescent="0.25">
      <c r="A58" s="72" t="s">
        <v>822</v>
      </c>
      <c r="B58" s="75" t="s">
        <v>247</v>
      </c>
      <c r="C58" s="74" t="s">
        <v>789</v>
      </c>
      <c r="D58" s="70" t="s">
        <v>20</v>
      </c>
      <c r="E58" s="439">
        <v>50</v>
      </c>
      <c r="F58" s="439">
        <v>50</v>
      </c>
      <c r="G58" s="439"/>
      <c r="H58" s="439">
        <v>600</v>
      </c>
      <c r="I58" s="439">
        <v>600</v>
      </c>
      <c r="J58" s="439">
        <v>300</v>
      </c>
      <c r="K58" s="439">
        <v>30</v>
      </c>
      <c r="L58" s="439">
        <v>300</v>
      </c>
      <c r="M58" s="439">
        <v>20</v>
      </c>
      <c r="N58" s="436">
        <v>2000</v>
      </c>
      <c r="O58" s="437">
        <v>100</v>
      </c>
      <c r="P58" s="437"/>
      <c r="Q58" s="439">
        <v>50</v>
      </c>
      <c r="R58" s="439">
        <f t="shared" si="0"/>
        <v>4050</v>
      </c>
      <c r="S58" s="614">
        <v>1.53</v>
      </c>
      <c r="T58" s="614">
        <f t="shared" si="1"/>
        <v>6196.5</v>
      </c>
    </row>
    <row r="59" spans="1:20" ht="15" x14ac:dyDescent="0.25">
      <c r="A59" s="72" t="s">
        <v>244</v>
      </c>
      <c r="B59" s="75" t="s">
        <v>249</v>
      </c>
      <c r="C59" s="74" t="s">
        <v>790</v>
      </c>
      <c r="D59" s="70" t="s">
        <v>20</v>
      </c>
      <c r="E59" s="439">
        <v>50</v>
      </c>
      <c r="F59" s="439">
        <v>50</v>
      </c>
      <c r="G59" s="439"/>
      <c r="H59" s="439">
        <v>240</v>
      </c>
      <c r="I59" s="439">
        <v>240</v>
      </c>
      <c r="J59" s="439">
        <v>150</v>
      </c>
      <c r="K59" s="439"/>
      <c r="L59" s="439">
        <v>300</v>
      </c>
      <c r="M59" s="439">
        <v>20</v>
      </c>
      <c r="N59" s="436">
        <v>2000</v>
      </c>
      <c r="O59" s="437">
        <v>100</v>
      </c>
      <c r="P59" s="437">
        <v>50</v>
      </c>
      <c r="Q59" s="439">
        <v>50</v>
      </c>
      <c r="R59" s="439">
        <f t="shared" si="0"/>
        <v>3200</v>
      </c>
      <c r="S59" s="614">
        <v>4.99</v>
      </c>
      <c r="T59" s="614">
        <f t="shared" si="1"/>
        <v>15968</v>
      </c>
    </row>
    <row r="60" spans="1:20" ht="45" x14ac:dyDescent="0.25">
      <c r="A60" s="72" t="s">
        <v>246</v>
      </c>
      <c r="B60" s="75" t="s">
        <v>251</v>
      </c>
      <c r="C60" s="74" t="s">
        <v>791</v>
      </c>
      <c r="D60" s="70" t="s">
        <v>20</v>
      </c>
      <c r="E60" s="439">
        <v>300</v>
      </c>
      <c r="F60" s="439">
        <v>300</v>
      </c>
      <c r="G60" s="439">
        <v>10</v>
      </c>
      <c r="H60" s="439">
        <v>300</v>
      </c>
      <c r="I60" s="439">
        <v>300</v>
      </c>
      <c r="J60" s="439">
        <v>150</v>
      </c>
      <c r="K60" s="439">
        <v>20</v>
      </c>
      <c r="L60" s="439">
        <v>600</v>
      </c>
      <c r="M60" s="439">
        <v>20</v>
      </c>
      <c r="N60" s="436">
        <v>5000</v>
      </c>
      <c r="O60" s="437">
        <v>50</v>
      </c>
      <c r="P60" s="437">
        <v>20</v>
      </c>
      <c r="Q60" s="439">
        <v>50</v>
      </c>
      <c r="R60" s="439">
        <f t="shared" si="0"/>
        <v>6820</v>
      </c>
      <c r="S60" s="614">
        <v>4.32</v>
      </c>
      <c r="T60" s="614">
        <f t="shared" si="1"/>
        <v>29462.400000000001</v>
      </c>
    </row>
    <row r="61" spans="1:20" ht="33.75" x14ac:dyDescent="0.25">
      <c r="A61" s="72" t="s">
        <v>248</v>
      </c>
      <c r="B61" s="75" t="s">
        <v>253</v>
      </c>
      <c r="C61" s="74" t="s">
        <v>792</v>
      </c>
      <c r="D61" s="70" t="s">
        <v>254</v>
      </c>
      <c r="E61" s="439">
        <v>200</v>
      </c>
      <c r="F61" s="439">
        <v>200</v>
      </c>
      <c r="G61" s="439">
        <v>30</v>
      </c>
      <c r="H61" s="439">
        <v>300</v>
      </c>
      <c r="I61" s="439">
        <v>300</v>
      </c>
      <c r="J61" s="439">
        <v>200</v>
      </c>
      <c r="K61" s="439">
        <v>20</v>
      </c>
      <c r="L61" s="439">
        <v>1000</v>
      </c>
      <c r="M61" s="439">
        <v>4</v>
      </c>
      <c r="N61" s="436">
        <v>5000</v>
      </c>
      <c r="O61" s="437">
        <v>100</v>
      </c>
      <c r="P61" s="437">
        <v>50</v>
      </c>
      <c r="Q61" s="439">
        <v>250</v>
      </c>
      <c r="R61" s="439">
        <f t="shared" si="0"/>
        <v>7454</v>
      </c>
      <c r="S61" s="614">
        <v>3.06</v>
      </c>
      <c r="T61" s="614">
        <f t="shared" si="1"/>
        <v>22809.24</v>
      </c>
    </row>
    <row r="62" spans="1:20" ht="15" x14ac:dyDescent="0.25">
      <c r="A62" s="72" t="s">
        <v>250</v>
      </c>
      <c r="B62" s="75" t="s">
        <v>256</v>
      </c>
      <c r="C62" s="74" t="s">
        <v>257</v>
      </c>
      <c r="D62" s="70" t="s">
        <v>32</v>
      </c>
      <c r="E62" s="439">
        <v>200</v>
      </c>
      <c r="F62" s="439">
        <v>200</v>
      </c>
      <c r="G62" s="439"/>
      <c r="H62" s="439">
        <v>600</v>
      </c>
      <c r="I62" s="439">
        <v>600</v>
      </c>
      <c r="J62" s="439">
        <v>400</v>
      </c>
      <c r="K62" s="439"/>
      <c r="L62" s="439">
        <v>500</v>
      </c>
      <c r="M62" s="439">
        <v>20</v>
      </c>
      <c r="N62" s="436"/>
      <c r="O62" s="437">
        <v>150</v>
      </c>
      <c r="P62" s="437">
        <v>50</v>
      </c>
      <c r="Q62" s="439"/>
      <c r="R62" s="439">
        <f t="shared" si="0"/>
        <v>2520</v>
      </c>
      <c r="S62" s="614">
        <v>5.95</v>
      </c>
      <c r="T62" s="614">
        <f t="shared" si="1"/>
        <v>14994</v>
      </c>
    </row>
    <row r="63" spans="1:20" ht="78.75" x14ac:dyDescent="0.25">
      <c r="A63" s="72" t="s">
        <v>252</v>
      </c>
      <c r="B63" s="75" t="s">
        <v>259</v>
      </c>
      <c r="C63" s="74" t="s">
        <v>793</v>
      </c>
      <c r="D63" s="70" t="s">
        <v>254</v>
      </c>
      <c r="E63" s="439">
        <v>100</v>
      </c>
      <c r="F63" s="439">
        <v>100</v>
      </c>
      <c r="G63" s="439"/>
      <c r="H63" s="439"/>
      <c r="I63" s="439"/>
      <c r="J63" s="439"/>
      <c r="K63" s="439"/>
      <c r="L63" s="439"/>
      <c r="M63" s="439">
        <v>6</v>
      </c>
      <c r="N63" s="436">
        <v>3000</v>
      </c>
      <c r="O63" s="437">
        <v>100</v>
      </c>
      <c r="P63" s="437">
        <v>50</v>
      </c>
      <c r="Q63" s="439">
        <v>100</v>
      </c>
      <c r="R63" s="439">
        <f t="shared" si="0"/>
        <v>3356</v>
      </c>
      <c r="S63" s="614">
        <v>25.46</v>
      </c>
      <c r="T63" s="614">
        <f t="shared" si="1"/>
        <v>85443.760000000009</v>
      </c>
    </row>
    <row r="64" spans="1:20" ht="67.5" x14ac:dyDescent="0.25">
      <c r="A64" s="72" t="s">
        <v>255</v>
      </c>
      <c r="B64" s="75" t="s">
        <v>261</v>
      </c>
      <c r="C64" s="74" t="s">
        <v>794</v>
      </c>
      <c r="D64" s="70" t="s">
        <v>20</v>
      </c>
      <c r="E64" s="439">
        <v>50</v>
      </c>
      <c r="F64" s="439">
        <v>50</v>
      </c>
      <c r="G64" s="439"/>
      <c r="H64" s="439">
        <v>12</v>
      </c>
      <c r="I64" s="439">
        <v>12</v>
      </c>
      <c r="J64" s="439">
        <v>12</v>
      </c>
      <c r="K64" s="439"/>
      <c r="L64" s="439"/>
      <c r="M64" s="439">
        <v>10</v>
      </c>
      <c r="N64" s="436">
        <v>300</v>
      </c>
      <c r="O64" s="437">
        <v>200</v>
      </c>
      <c r="P64" s="437"/>
      <c r="Q64" s="439"/>
      <c r="R64" s="439">
        <f t="shared" si="0"/>
        <v>596</v>
      </c>
      <c r="S64" s="614">
        <v>9.44</v>
      </c>
      <c r="T64" s="614">
        <f t="shared" si="1"/>
        <v>5626.24</v>
      </c>
    </row>
    <row r="65" spans="1:20" ht="22.5" x14ac:dyDescent="0.25">
      <c r="A65" s="72" t="s">
        <v>258</v>
      </c>
      <c r="B65" s="73">
        <v>15001803</v>
      </c>
      <c r="C65" s="74" t="s">
        <v>795</v>
      </c>
      <c r="D65" s="70" t="s">
        <v>32</v>
      </c>
      <c r="E65" s="439">
        <v>20</v>
      </c>
      <c r="F65" s="439">
        <v>20</v>
      </c>
      <c r="G65" s="439"/>
      <c r="H65" s="439">
        <v>300</v>
      </c>
      <c r="I65" s="439">
        <v>300</v>
      </c>
      <c r="J65" s="439">
        <v>300</v>
      </c>
      <c r="K65" s="439"/>
      <c r="L65" s="439">
        <v>2000</v>
      </c>
      <c r="M65" s="439">
        <v>10</v>
      </c>
      <c r="N65" s="436">
        <v>1000</v>
      </c>
      <c r="O65" s="437">
        <v>100</v>
      </c>
      <c r="P65" s="437"/>
      <c r="Q65" s="439">
        <v>20</v>
      </c>
      <c r="R65" s="439">
        <f t="shared" si="0"/>
        <v>4050</v>
      </c>
      <c r="S65" s="614">
        <v>4</v>
      </c>
      <c r="T65" s="614">
        <f t="shared" si="1"/>
        <v>16200</v>
      </c>
    </row>
    <row r="66" spans="1:20" ht="15" x14ac:dyDescent="0.25">
      <c r="A66" s="72" t="s">
        <v>260</v>
      </c>
      <c r="B66" s="75" t="s">
        <v>263</v>
      </c>
      <c r="C66" s="74" t="s">
        <v>264</v>
      </c>
      <c r="D66" s="70" t="s">
        <v>20</v>
      </c>
      <c r="E66" s="439">
        <v>20</v>
      </c>
      <c r="F66" s="439">
        <v>20</v>
      </c>
      <c r="G66" s="439"/>
      <c r="H66" s="439">
        <v>50</v>
      </c>
      <c r="I66" s="439">
        <v>50</v>
      </c>
      <c r="J66" s="439">
        <v>50</v>
      </c>
      <c r="K66" s="439"/>
      <c r="L66" s="439">
        <v>50</v>
      </c>
      <c r="M66" s="439">
        <v>40</v>
      </c>
      <c r="N66" s="436">
        <v>300</v>
      </c>
      <c r="O66" s="437">
        <v>500</v>
      </c>
      <c r="P66" s="437"/>
      <c r="Q66" s="439"/>
      <c r="R66" s="439">
        <f t="shared" si="0"/>
        <v>1060</v>
      </c>
      <c r="S66" s="614">
        <v>9.9</v>
      </c>
      <c r="T66" s="614">
        <f t="shared" si="1"/>
        <v>10494</v>
      </c>
    </row>
    <row r="67" spans="1:20" ht="15" x14ac:dyDescent="0.25">
      <c r="A67" s="72" t="s">
        <v>125</v>
      </c>
      <c r="B67" s="75" t="s">
        <v>265</v>
      </c>
      <c r="C67" s="74" t="s">
        <v>266</v>
      </c>
      <c r="D67" s="70" t="s">
        <v>82</v>
      </c>
      <c r="E67" s="439"/>
      <c r="F67" s="439"/>
      <c r="G67" s="439"/>
      <c r="H67" s="439">
        <v>30</v>
      </c>
      <c r="I67" s="439">
        <v>30</v>
      </c>
      <c r="J67" s="439">
        <v>30</v>
      </c>
      <c r="K67" s="439"/>
      <c r="L67" s="439">
        <v>200</v>
      </c>
      <c r="M67" s="439">
        <v>20</v>
      </c>
      <c r="N67" s="436">
        <v>1000</v>
      </c>
      <c r="O67" s="437">
        <v>50</v>
      </c>
      <c r="P67" s="437"/>
      <c r="Q67" s="439"/>
      <c r="R67" s="439">
        <f t="shared" si="0"/>
        <v>1360</v>
      </c>
      <c r="S67" s="614">
        <v>5.99</v>
      </c>
      <c r="T67" s="614">
        <f t="shared" si="1"/>
        <v>8146.4000000000005</v>
      </c>
    </row>
    <row r="68" spans="1:20" ht="15" x14ac:dyDescent="0.25">
      <c r="A68" s="72" t="s">
        <v>262</v>
      </c>
      <c r="B68" s="75" t="s">
        <v>268</v>
      </c>
      <c r="C68" s="74" t="s">
        <v>269</v>
      </c>
      <c r="D68" s="70" t="s">
        <v>20</v>
      </c>
      <c r="E68" s="439"/>
      <c r="F68" s="439"/>
      <c r="G68" s="439"/>
      <c r="H68" s="439">
        <v>30</v>
      </c>
      <c r="I68" s="439">
        <v>30</v>
      </c>
      <c r="J68" s="439">
        <v>30</v>
      </c>
      <c r="K68" s="439"/>
      <c r="L68" s="439">
        <v>0</v>
      </c>
      <c r="M68" s="439">
        <v>20</v>
      </c>
      <c r="N68" s="436"/>
      <c r="O68" s="437">
        <v>50</v>
      </c>
      <c r="P68" s="437"/>
      <c r="Q68" s="439"/>
      <c r="R68" s="439">
        <f t="shared" si="0"/>
        <v>160</v>
      </c>
      <c r="S68" s="614">
        <v>1.79</v>
      </c>
      <c r="T68" s="614">
        <f t="shared" si="1"/>
        <v>286.39999999999998</v>
      </c>
    </row>
    <row r="69" spans="1:20" ht="22.5" x14ac:dyDescent="0.25">
      <c r="A69" s="72" t="s">
        <v>823</v>
      </c>
      <c r="B69" s="75" t="s">
        <v>271</v>
      </c>
      <c r="C69" s="76" t="s">
        <v>272</v>
      </c>
      <c r="D69" s="70" t="s">
        <v>20</v>
      </c>
      <c r="E69" s="439"/>
      <c r="F69" s="439"/>
      <c r="G69" s="439"/>
      <c r="H69" s="439">
        <v>20</v>
      </c>
      <c r="I69" s="439">
        <v>20</v>
      </c>
      <c r="J69" s="439">
        <v>20</v>
      </c>
      <c r="K69" s="439"/>
      <c r="L69" s="439">
        <v>500</v>
      </c>
      <c r="M69" s="439">
        <v>10</v>
      </c>
      <c r="N69" s="436"/>
      <c r="O69" s="437">
        <v>50</v>
      </c>
      <c r="P69" s="437"/>
      <c r="Q69" s="439"/>
      <c r="R69" s="439">
        <f t="shared" si="0"/>
        <v>620</v>
      </c>
      <c r="S69" s="614">
        <v>4.3899999999999997</v>
      </c>
      <c r="T69" s="614">
        <f t="shared" si="1"/>
        <v>2721.7999999999997</v>
      </c>
    </row>
    <row r="70" spans="1:20" ht="45" x14ac:dyDescent="0.25">
      <c r="A70" s="72" t="s">
        <v>267</v>
      </c>
      <c r="B70" s="75" t="s">
        <v>274</v>
      </c>
      <c r="C70" s="74" t="s">
        <v>796</v>
      </c>
      <c r="D70" s="70" t="s">
        <v>20</v>
      </c>
      <c r="E70" s="439"/>
      <c r="F70" s="439"/>
      <c r="G70" s="439"/>
      <c r="H70" s="439">
        <v>20</v>
      </c>
      <c r="I70" s="439">
        <v>20</v>
      </c>
      <c r="J70" s="439">
        <v>20</v>
      </c>
      <c r="K70" s="439"/>
      <c r="L70" s="439">
        <v>100</v>
      </c>
      <c r="M70" s="439">
        <v>10</v>
      </c>
      <c r="N70" s="436">
        <v>100</v>
      </c>
      <c r="O70" s="437">
        <v>50</v>
      </c>
      <c r="P70" s="437">
        <v>10</v>
      </c>
      <c r="Q70" s="439"/>
      <c r="R70" s="439">
        <f t="shared" si="0"/>
        <v>330</v>
      </c>
      <c r="S70" s="614">
        <v>30.74</v>
      </c>
      <c r="T70" s="614">
        <f t="shared" si="1"/>
        <v>10144.199999999999</v>
      </c>
    </row>
    <row r="71" spans="1:20" ht="33.75" x14ac:dyDescent="0.25">
      <c r="A71" s="72" t="s">
        <v>270</v>
      </c>
      <c r="B71" s="75" t="s">
        <v>276</v>
      </c>
      <c r="C71" s="74" t="s">
        <v>797</v>
      </c>
      <c r="D71" s="70" t="s">
        <v>20</v>
      </c>
      <c r="E71" s="439">
        <v>50</v>
      </c>
      <c r="F71" s="439">
        <v>50</v>
      </c>
      <c r="G71" s="439"/>
      <c r="H71" s="439">
        <v>50</v>
      </c>
      <c r="I71" s="439">
        <v>50</v>
      </c>
      <c r="J71" s="439">
        <v>50</v>
      </c>
      <c r="K71" s="439"/>
      <c r="L71" s="439">
        <v>500</v>
      </c>
      <c r="M71" s="439">
        <v>10</v>
      </c>
      <c r="N71" s="436">
        <v>500</v>
      </c>
      <c r="O71" s="437">
        <v>50</v>
      </c>
      <c r="P71" s="437">
        <v>10</v>
      </c>
      <c r="Q71" s="439">
        <v>10</v>
      </c>
      <c r="R71" s="439">
        <f t="shared" si="0"/>
        <v>1280</v>
      </c>
      <c r="S71" s="614">
        <v>8.77</v>
      </c>
      <c r="T71" s="614">
        <f t="shared" si="1"/>
        <v>11225.599999999999</v>
      </c>
    </row>
    <row r="72" spans="1:20" ht="45" x14ac:dyDescent="0.25">
      <c r="A72" s="72" t="s">
        <v>273</v>
      </c>
      <c r="B72" s="75" t="s">
        <v>278</v>
      </c>
      <c r="C72" s="74" t="s">
        <v>798</v>
      </c>
      <c r="D72" s="70" t="s">
        <v>20</v>
      </c>
      <c r="E72" s="439">
        <v>50</v>
      </c>
      <c r="F72" s="439">
        <v>50</v>
      </c>
      <c r="G72" s="439"/>
      <c r="H72" s="439">
        <v>40</v>
      </c>
      <c r="I72" s="439">
        <v>40</v>
      </c>
      <c r="J72" s="439">
        <v>30</v>
      </c>
      <c r="K72" s="439">
        <v>10</v>
      </c>
      <c r="L72" s="439">
        <v>80</v>
      </c>
      <c r="M72" s="439">
        <v>10</v>
      </c>
      <c r="N72" s="436">
        <v>500</v>
      </c>
      <c r="O72" s="437">
        <v>50</v>
      </c>
      <c r="P72" s="437">
        <v>20</v>
      </c>
      <c r="Q72" s="439">
        <v>10</v>
      </c>
      <c r="R72" s="439">
        <f t="shared" si="0"/>
        <v>840</v>
      </c>
      <c r="S72" s="614">
        <v>20</v>
      </c>
      <c r="T72" s="614">
        <f t="shared" si="1"/>
        <v>16800</v>
      </c>
    </row>
    <row r="73" spans="1:20" ht="45" x14ac:dyDescent="0.25">
      <c r="A73" s="72" t="s">
        <v>275</v>
      </c>
      <c r="B73" s="75" t="s">
        <v>280</v>
      </c>
      <c r="C73" s="74" t="s">
        <v>799</v>
      </c>
      <c r="D73" s="70" t="s">
        <v>20</v>
      </c>
      <c r="E73" s="439">
        <v>20</v>
      </c>
      <c r="F73" s="439">
        <v>20</v>
      </c>
      <c r="G73" s="439"/>
      <c r="H73" s="439">
        <v>50</v>
      </c>
      <c r="I73" s="439">
        <v>50</v>
      </c>
      <c r="J73" s="439">
        <v>30</v>
      </c>
      <c r="K73" s="439">
        <v>10</v>
      </c>
      <c r="L73" s="439">
        <v>0</v>
      </c>
      <c r="M73" s="439">
        <v>10</v>
      </c>
      <c r="N73" s="436">
        <v>500</v>
      </c>
      <c r="O73" s="437">
        <v>50</v>
      </c>
      <c r="P73" s="437">
        <v>20</v>
      </c>
      <c r="Q73" s="439"/>
      <c r="R73" s="439">
        <f t="shared" ref="R73:R93" si="2">Q73+P73+O73+N73+M73+L73+K73+J73+I73+H73+G73+E73</f>
        <v>740</v>
      </c>
      <c r="S73" s="614">
        <v>9.6</v>
      </c>
      <c r="T73" s="614">
        <f t="shared" ref="T73:T93" si="3">R73*S73</f>
        <v>7104</v>
      </c>
    </row>
    <row r="74" spans="1:20" ht="45" x14ac:dyDescent="0.25">
      <c r="A74" s="72" t="s">
        <v>277</v>
      </c>
      <c r="B74" s="75" t="s">
        <v>282</v>
      </c>
      <c r="C74" s="74" t="s">
        <v>800</v>
      </c>
      <c r="D74" s="70" t="s">
        <v>20</v>
      </c>
      <c r="E74" s="439">
        <v>20</v>
      </c>
      <c r="F74" s="439">
        <v>20</v>
      </c>
      <c r="G74" s="439"/>
      <c r="H74" s="439">
        <v>20</v>
      </c>
      <c r="I74" s="439">
        <v>20</v>
      </c>
      <c r="J74" s="439">
        <v>20</v>
      </c>
      <c r="K74" s="439">
        <v>10</v>
      </c>
      <c r="L74" s="439">
        <v>80</v>
      </c>
      <c r="M74" s="439">
        <v>10</v>
      </c>
      <c r="N74" s="436">
        <v>500</v>
      </c>
      <c r="O74" s="437">
        <v>50</v>
      </c>
      <c r="P74" s="437"/>
      <c r="Q74" s="439">
        <v>10</v>
      </c>
      <c r="R74" s="439">
        <f t="shared" si="2"/>
        <v>740</v>
      </c>
      <c r="S74" s="614">
        <v>20.99</v>
      </c>
      <c r="T74" s="614">
        <f t="shared" si="3"/>
        <v>15532.599999999999</v>
      </c>
    </row>
    <row r="75" spans="1:20" ht="33.75" x14ac:dyDescent="0.25">
      <c r="A75" s="72" t="s">
        <v>279</v>
      </c>
      <c r="B75" s="75" t="s">
        <v>284</v>
      </c>
      <c r="C75" s="74" t="s">
        <v>801</v>
      </c>
      <c r="D75" s="70" t="s">
        <v>20</v>
      </c>
      <c r="E75" s="439">
        <v>50</v>
      </c>
      <c r="F75" s="439">
        <v>50</v>
      </c>
      <c r="G75" s="439"/>
      <c r="H75" s="439">
        <v>20</v>
      </c>
      <c r="I75" s="439">
        <v>20</v>
      </c>
      <c r="J75" s="439">
        <v>20</v>
      </c>
      <c r="K75" s="439"/>
      <c r="L75" s="439">
        <v>100</v>
      </c>
      <c r="M75" s="439">
        <v>10</v>
      </c>
      <c r="N75" s="436">
        <v>300</v>
      </c>
      <c r="O75" s="437">
        <v>50</v>
      </c>
      <c r="P75" s="437">
        <v>20</v>
      </c>
      <c r="Q75" s="439">
        <v>20</v>
      </c>
      <c r="R75" s="439">
        <f t="shared" si="2"/>
        <v>610</v>
      </c>
      <c r="S75" s="614">
        <v>7.09</v>
      </c>
      <c r="T75" s="614">
        <f t="shared" si="3"/>
        <v>4324.8999999999996</v>
      </c>
    </row>
    <row r="76" spans="1:20" ht="22.5" x14ac:dyDescent="0.25">
      <c r="A76" s="72" t="s">
        <v>281</v>
      </c>
      <c r="B76" s="75" t="s">
        <v>286</v>
      </c>
      <c r="C76" s="74" t="s">
        <v>802</v>
      </c>
      <c r="D76" s="70" t="s">
        <v>20</v>
      </c>
      <c r="E76" s="439">
        <v>50</v>
      </c>
      <c r="F76" s="439">
        <v>50</v>
      </c>
      <c r="G76" s="439"/>
      <c r="H76" s="439">
        <v>600</v>
      </c>
      <c r="I76" s="439">
        <v>600</v>
      </c>
      <c r="J76" s="439">
        <v>500</v>
      </c>
      <c r="K76" s="439">
        <v>20</v>
      </c>
      <c r="L76" s="439">
        <v>500</v>
      </c>
      <c r="M76" s="439">
        <v>30</v>
      </c>
      <c r="N76" s="436">
        <v>1000</v>
      </c>
      <c r="O76" s="437">
        <v>100</v>
      </c>
      <c r="P76" s="437"/>
      <c r="Q76" s="439">
        <v>10</v>
      </c>
      <c r="R76" s="439">
        <f t="shared" si="2"/>
        <v>3410</v>
      </c>
      <c r="S76" s="614">
        <v>6.49</v>
      </c>
      <c r="T76" s="614">
        <f t="shared" si="3"/>
        <v>22130.9</v>
      </c>
    </row>
    <row r="77" spans="1:20" ht="45" x14ac:dyDescent="0.25">
      <c r="A77" s="72" t="s">
        <v>283</v>
      </c>
      <c r="B77" s="75" t="s">
        <v>288</v>
      </c>
      <c r="C77" s="74" t="s">
        <v>803</v>
      </c>
      <c r="D77" s="70" t="s">
        <v>20</v>
      </c>
      <c r="E77" s="439">
        <v>100</v>
      </c>
      <c r="F77" s="439">
        <v>100</v>
      </c>
      <c r="G77" s="439">
        <v>10</v>
      </c>
      <c r="H77" s="439">
        <v>1000</v>
      </c>
      <c r="I77" s="439">
        <v>1000</v>
      </c>
      <c r="J77" s="439">
        <v>700</v>
      </c>
      <c r="K77" s="439"/>
      <c r="L77" s="439">
        <v>1000</v>
      </c>
      <c r="M77" s="439">
        <v>100</v>
      </c>
      <c r="N77" s="436">
        <v>1500</v>
      </c>
      <c r="O77" s="437">
        <v>300</v>
      </c>
      <c r="P77" s="437">
        <v>50</v>
      </c>
      <c r="Q77" s="439">
        <v>50</v>
      </c>
      <c r="R77" s="439">
        <f t="shared" si="2"/>
        <v>5810</v>
      </c>
      <c r="S77" s="614">
        <v>4.28</v>
      </c>
      <c r="T77" s="614">
        <f t="shared" si="3"/>
        <v>24866.800000000003</v>
      </c>
    </row>
    <row r="78" spans="1:20" ht="45" x14ac:dyDescent="0.25">
      <c r="A78" s="72" t="s">
        <v>285</v>
      </c>
      <c r="B78" s="75" t="s">
        <v>290</v>
      </c>
      <c r="C78" s="74" t="s">
        <v>804</v>
      </c>
      <c r="D78" s="70" t="s">
        <v>20</v>
      </c>
      <c r="E78" s="439">
        <v>50</v>
      </c>
      <c r="F78" s="439">
        <v>50</v>
      </c>
      <c r="G78" s="439"/>
      <c r="H78" s="439"/>
      <c r="I78" s="439"/>
      <c r="J78" s="439"/>
      <c r="K78" s="439"/>
      <c r="L78" s="439">
        <v>500</v>
      </c>
      <c r="M78" s="439">
        <v>60</v>
      </c>
      <c r="N78" s="436">
        <v>1000</v>
      </c>
      <c r="O78" s="437">
        <v>150</v>
      </c>
      <c r="P78" s="437"/>
      <c r="Q78" s="439">
        <v>50</v>
      </c>
      <c r="R78" s="439">
        <f t="shared" si="2"/>
        <v>1810</v>
      </c>
      <c r="S78" s="614">
        <v>20</v>
      </c>
      <c r="T78" s="614">
        <f t="shared" si="3"/>
        <v>36200</v>
      </c>
    </row>
    <row r="79" spans="1:20" ht="15" x14ac:dyDescent="0.25">
      <c r="A79" s="72" t="s">
        <v>287</v>
      </c>
      <c r="B79" s="75" t="s">
        <v>292</v>
      </c>
      <c r="C79" s="74" t="s">
        <v>293</v>
      </c>
      <c r="D79" s="70" t="s">
        <v>20</v>
      </c>
      <c r="E79" s="439">
        <v>20</v>
      </c>
      <c r="F79" s="439">
        <v>20</v>
      </c>
      <c r="G79" s="439"/>
      <c r="H79" s="439"/>
      <c r="I79" s="439"/>
      <c r="J79" s="439"/>
      <c r="K79" s="439"/>
      <c r="L79" s="439">
        <v>600</v>
      </c>
      <c r="M79" s="439">
        <v>20</v>
      </c>
      <c r="N79" s="436"/>
      <c r="O79" s="437">
        <v>50</v>
      </c>
      <c r="P79" s="437"/>
      <c r="Q79" s="439"/>
      <c r="R79" s="439">
        <f t="shared" si="2"/>
        <v>690</v>
      </c>
      <c r="S79" s="614">
        <v>20</v>
      </c>
      <c r="T79" s="614">
        <f t="shared" si="3"/>
        <v>13800</v>
      </c>
    </row>
    <row r="80" spans="1:20" ht="15" x14ac:dyDescent="0.25">
      <c r="A80" s="72" t="s">
        <v>289</v>
      </c>
      <c r="B80" s="75" t="s">
        <v>295</v>
      </c>
      <c r="C80" s="74" t="s">
        <v>296</v>
      </c>
      <c r="D80" s="70" t="s">
        <v>20</v>
      </c>
      <c r="E80" s="439">
        <v>100</v>
      </c>
      <c r="F80" s="439">
        <v>100</v>
      </c>
      <c r="G80" s="439">
        <v>10</v>
      </c>
      <c r="H80" s="439">
        <v>300</v>
      </c>
      <c r="I80" s="439">
        <v>300</v>
      </c>
      <c r="J80" s="439">
        <v>300</v>
      </c>
      <c r="K80" s="439"/>
      <c r="L80" s="439">
        <v>500</v>
      </c>
      <c r="M80" s="439">
        <v>10</v>
      </c>
      <c r="N80" s="436">
        <v>800</v>
      </c>
      <c r="O80" s="437">
        <v>50</v>
      </c>
      <c r="P80" s="437">
        <v>10</v>
      </c>
      <c r="Q80" s="439">
        <v>0</v>
      </c>
      <c r="R80" s="439">
        <f t="shared" si="2"/>
        <v>2380</v>
      </c>
      <c r="S80" s="614">
        <v>7</v>
      </c>
      <c r="T80" s="614">
        <f t="shared" si="3"/>
        <v>16660</v>
      </c>
    </row>
    <row r="81" spans="1:20" ht="15" x14ac:dyDescent="0.25">
      <c r="A81" s="72" t="s">
        <v>291</v>
      </c>
      <c r="B81" s="75" t="s">
        <v>298</v>
      </c>
      <c r="C81" s="74" t="s">
        <v>299</v>
      </c>
      <c r="D81" s="70" t="s">
        <v>20</v>
      </c>
      <c r="E81" s="439">
        <v>20</v>
      </c>
      <c r="F81" s="439">
        <v>20</v>
      </c>
      <c r="G81" s="439"/>
      <c r="H81" s="439">
        <v>60</v>
      </c>
      <c r="I81" s="439">
        <v>60</v>
      </c>
      <c r="J81" s="439">
        <v>60</v>
      </c>
      <c r="K81" s="439"/>
      <c r="L81" s="439">
        <v>250</v>
      </c>
      <c r="M81" s="439">
        <v>2</v>
      </c>
      <c r="N81" s="436"/>
      <c r="O81" s="437">
        <v>50</v>
      </c>
      <c r="P81" s="437">
        <v>10</v>
      </c>
      <c r="Q81" s="439"/>
      <c r="R81" s="439">
        <f t="shared" si="2"/>
        <v>512</v>
      </c>
      <c r="S81" s="614">
        <v>15</v>
      </c>
      <c r="T81" s="614">
        <f t="shared" si="3"/>
        <v>7680</v>
      </c>
    </row>
    <row r="82" spans="1:20" ht="15" x14ac:dyDescent="0.25">
      <c r="A82" s="72" t="s">
        <v>294</v>
      </c>
      <c r="B82" s="75" t="s">
        <v>301</v>
      </c>
      <c r="C82" s="74" t="s">
        <v>805</v>
      </c>
      <c r="D82" s="70" t="s">
        <v>20</v>
      </c>
      <c r="E82" s="439">
        <v>200</v>
      </c>
      <c r="F82" s="439">
        <v>200</v>
      </c>
      <c r="G82" s="439"/>
      <c r="H82" s="439">
        <v>600</v>
      </c>
      <c r="I82" s="439">
        <v>600</v>
      </c>
      <c r="J82" s="439">
        <v>400</v>
      </c>
      <c r="K82" s="439">
        <v>20</v>
      </c>
      <c r="L82" s="439">
        <v>100</v>
      </c>
      <c r="M82" s="439">
        <v>80</v>
      </c>
      <c r="N82" s="436">
        <v>1000</v>
      </c>
      <c r="O82" s="437">
        <v>100</v>
      </c>
      <c r="P82" s="437">
        <v>50</v>
      </c>
      <c r="Q82" s="439">
        <v>30</v>
      </c>
      <c r="R82" s="439">
        <f t="shared" si="2"/>
        <v>3180</v>
      </c>
      <c r="S82" s="614">
        <v>10.85</v>
      </c>
      <c r="T82" s="614">
        <f t="shared" si="3"/>
        <v>34503</v>
      </c>
    </row>
    <row r="83" spans="1:20" ht="22.5" x14ac:dyDescent="0.25">
      <c r="A83" s="72" t="s">
        <v>297</v>
      </c>
      <c r="B83" s="75" t="s">
        <v>303</v>
      </c>
      <c r="C83" s="74" t="s">
        <v>806</v>
      </c>
      <c r="D83" s="70" t="s">
        <v>20</v>
      </c>
      <c r="E83" s="439">
        <v>100</v>
      </c>
      <c r="F83" s="439">
        <v>100</v>
      </c>
      <c r="G83" s="439"/>
      <c r="H83" s="439">
        <v>600</v>
      </c>
      <c r="I83" s="439">
        <v>600</v>
      </c>
      <c r="J83" s="439">
        <v>400</v>
      </c>
      <c r="K83" s="439">
        <v>20</v>
      </c>
      <c r="L83" s="439">
        <v>500</v>
      </c>
      <c r="M83" s="439">
        <v>60</v>
      </c>
      <c r="N83" s="436">
        <v>2000</v>
      </c>
      <c r="O83" s="437">
        <v>150</v>
      </c>
      <c r="P83" s="437">
        <v>10</v>
      </c>
      <c r="Q83" s="439">
        <v>10</v>
      </c>
      <c r="R83" s="439">
        <f t="shared" si="2"/>
        <v>4450</v>
      </c>
      <c r="S83" s="614">
        <v>24</v>
      </c>
      <c r="T83" s="614">
        <f t="shared" si="3"/>
        <v>106800</v>
      </c>
    </row>
    <row r="84" spans="1:20" ht="15" x14ac:dyDescent="0.25">
      <c r="A84" s="72" t="s">
        <v>300</v>
      </c>
      <c r="B84" s="75" t="s">
        <v>305</v>
      </c>
      <c r="C84" s="74" t="s">
        <v>807</v>
      </c>
      <c r="D84" s="70" t="s">
        <v>20</v>
      </c>
      <c r="E84" s="439">
        <v>100</v>
      </c>
      <c r="F84" s="439">
        <v>100</v>
      </c>
      <c r="G84" s="439">
        <v>300</v>
      </c>
      <c r="H84" s="439">
        <v>300</v>
      </c>
      <c r="I84" s="439">
        <v>300</v>
      </c>
      <c r="J84" s="439">
        <v>300</v>
      </c>
      <c r="K84" s="439">
        <v>20</v>
      </c>
      <c r="L84" s="439">
        <v>0</v>
      </c>
      <c r="M84" s="439">
        <v>40</v>
      </c>
      <c r="N84" s="436">
        <v>500</v>
      </c>
      <c r="O84" s="437">
        <v>80</v>
      </c>
      <c r="P84" s="437">
        <v>10</v>
      </c>
      <c r="Q84" s="439">
        <v>30</v>
      </c>
      <c r="R84" s="439">
        <f t="shared" si="2"/>
        <v>1980</v>
      </c>
      <c r="S84" s="614">
        <v>11.24</v>
      </c>
      <c r="T84" s="614">
        <f t="shared" si="3"/>
        <v>22255.200000000001</v>
      </c>
    </row>
    <row r="85" spans="1:20" ht="22.5" x14ac:dyDescent="0.25">
      <c r="A85" s="72" t="s">
        <v>302</v>
      </c>
      <c r="B85" s="75" t="s">
        <v>306</v>
      </c>
      <c r="C85" s="74" t="s">
        <v>808</v>
      </c>
      <c r="D85" s="70" t="s">
        <v>20</v>
      </c>
      <c r="E85" s="439">
        <v>100</v>
      </c>
      <c r="F85" s="439">
        <v>100</v>
      </c>
      <c r="G85" s="439">
        <v>300</v>
      </c>
      <c r="H85" s="439">
        <v>600</v>
      </c>
      <c r="I85" s="439">
        <v>600</v>
      </c>
      <c r="J85" s="439">
        <v>400</v>
      </c>
      <c r="K85" s="439">
        <v>20</v>
      </c>
      <c r="L85" s="439">
        <v>500</v>
      </c>
      <c r="M85" s="439">
        <v>30</v>
      </c>
      <c r="N85" s="436">
        <v>1000</v>
      </c>
      <c r="O85" s="437">
        <v>80</v>
      </c>
      <c r="P85" s="437">
        <v>10</v>
      </c>
      <c r="Q85" s="439">
        <v>20</v>
      </c>
      <c r="R85" s="439">
        <f t="shared" si="2"/>
        <v>3660</v>
      </c>
      <c r="S85" s="614">
        <v>15.36</v>
      </c>
      <c r="T85" s="614">
        <f t="shared" si="3"/>
        <v>56217.599999999999</v>
      </c>
    </row>
    <row r="86" spans="1:20" ht="22.5" x14ac:dyDescent="0.25">
      <c r="A86" s="72" t="s">
        <v>304</v>
      </c>
      <c r="B86" s="75" t="s">
        <v>308</v>
      </c>
      <c r="C86" s="74" t="s">
        <v>809</v>
      </c>
      <c r="D86" s="70" t="s">
        <v>32</v>
      </c>
      <c r="E86" s="439">
        <v>100</v>
      </c>
      <c r="F86" s="439">
        <v>100</v>
      </c>
      <c r="G86" s="439">
        <v>300</v>
      </c>
      <c r="H86" s="439"/>
      <c r="I86" s="439"/>
      <c r="J86" s="439"/>
      <c r="K86" s="439">
        <v>20</v>
      </c>
      <c r="L86" s="439">
        <v>600</v>
      </c>
      <c r="M86" s="439">
        <v>30</v>
      </c>
      <c r="N86" s="436">
        <v>1000</v>
      </c>
      <c r="O86" s="437">
        <v>80</v>
      </c>
      <c r="P86" s="437"/>
      <c r="Q86" s="439"/>
      <c r="R86" s="439">
        <f t="shared" si="2"/>
        <v>2130</v>
      </c>
      <c r="S86" s="614">
        <v>15.68</v>
      </c>
      <c r="T86" s="614">
        <f t="shared" si="3"/>
        <v>33398.400000000001</v>
      </c>
    </row>
    <row r="87" spans="1:20" ht="78.75" x14ac:dyDescent="0.25">
      <c r="A87" s="72" t="s">
        <v>126</v>
      </c>
      <c r="B87" s="75" t="s">
        <v>310</v>
      </c>
      <c r="C87" s="74" t="s">
        <v>810</v>
      </c>
      <c r="D87" s="70" t="s">
        <v>20</v>
      </c>
      <c r="E87" s="439">
        <v>50</v>
      </c>
      <c r="F87" s="439">
        <v>50</v>
      </c>
      <c r="G87" s="439"/>
      <c r="H87" s="439">
        <v>600</v>
      </c>
      <c r="I87" s="439">
        <v>600</v>
      </c>
      <c r="J87" s="439">
        <v>400</v>
      </c>
      <c r="K87" s="439"/>
      <c r="L87" s="439">
        <v>250</v>
      </c>
      <c r="M87" s="439">
        <v>10</v>
      </c>
      <c r="N87" s="436">
        <v>10000</v>
      </c>
      <c r="O87" s="437">
        <v>15</v>
      </c>
      <c r="P87" s="437">
        <v>10</v>
      </c>
      <c r="Q87" s="439">
        <v>20</v>
      </c>
      <c r="R87" s="439">
        <f t="shared" si="2"/>
        <v>11955</v>
      </c>
      <c r="S87" s="614">
        <v>3.99</v>
      </c>
      <c r="T87" s="614">
        <f t="shared" si="3"/>
        <v>47700.450000000004</v>
      </c>
    </row>
    <row r="88" spans="1:20" ht="56.25" x14ac:dyDescent="0.25">
      <c r="A88" s="72" t="s">
        <v>307</v>
      </c>
      <c r="B88" s="75" t="s">
        <v>311</v>
      </c>
      <c r="C88" s="74" t="s">
        <v>811</v>
      </c>
      <c r="D88" s="70" t="s">
        <v>20</v>
      </c>
      <c r="E88" s="439"/>
      <c r="F88" s="439"/>
      <c r="G88" s="439"/>
      <c r="H88" s="439">
        <v>300</v>
      </c>
      <c r="I88" s="439">
        <v>300</v>
      </c>
      <c r="J88" s="439">
        <v>200</v>
      </c>
      <c r="K88" s="439"/>
      <c r="L88" s="439">
        <v>100</v>
      </c>
      <c r="M88" s="439"/>
      <c r="N88" s="436">
        <v>2000</v>
      </c>
      <c r="O88" s="437"/>
      <c r="P88" s="437"/>
      <c r="Q88" s="439"/>
      <c r="R88" s="439">
        <f t="shared" si="2"/>
        <v>2900</v>
      </c>
      <c r="S88" s="614">
        <v>4.99</v>
      </c>
      <c r="T88" s="614">
        <f t="shared" si="3"/>
        <v>14471</v>
      </c>
    </row>
    <row r="89" spans="1:20" ht="15" x14ac:dyDescent="0.25">
      <c r="A89" s="72" t="s">
        <v>309</v>
      </c>
      <c r="B89" s="75" t="s">
        <v>312</v>
      </c>
      <c r="C89" s="74" t="s">
        <v>812</v>
      </c>
      <c r="D89" s="70" t="s">
        <v>20</v>
      </c>
      <c r="E89" s="439"/>
      <c r="F89" s="439"/>
      <c r="G89" s="439"/>
      <c r="H89" s="439"/>
      <c r="I89" s="439"/>
      <c r="J89" s="439"/>
      <c r="K89" s="439"/>
      <c r="L89" s="439">
        <v>200</v>
      </c>
      <c r="M89" s="439">
        <v>40</v>
      </c>
      <c r="N89" s="436">
        <v>1000</v>
      </c>
      <c r="O89" s="437"/>
      <c r="P89" s="437"/>
      <c r="Q89" s="439">
        <v>5</v>
      </c>
      <c r="R89" s="439">
        <f t="shared" si="2"/>
        <v>1245</v>
      </c>
      <c r="S89" s="614">
        <v>19.98</v>
      </c>
      <c r="T89" s="614">
        <f t="shared" si="3"/>
        <v>24875.100000000002</v>
      </c>
    </row>
    <row r="90" spans="1:20" ht="22.5" x14ac:dyDescent="0.25">
      <c r="A90" s="77">
        <v>83</v>
      </c>
      <c r="B90" s="75" t="s">
        <v>313</v>
      </c>
      <c r="C90" s="74" t="s">
        <v>813</v>
      </c>
      <c r="D90" s="70" t="s">
        <v>20</v>
      </c>
      <c r="E90" s="439">
        <v>50</v>
      </c>
      <c r="F90" s="439">
        <v>50</v>
      </c>
      <c r="G90" s="439"/>
      <c r="H90" s="439">
        <v>200</v>
      </c>
      <c r="I90" s="439">
        <v>200</v>
      </c>
      <c r="J90" s="439">
        <v>100</v>
      </c>
      <c r="K90" s="439"/>
      <c r="L90" s="439">
        <v>50</v>
      </c>
      <c r="M90" s="439"/>
      <c r="N90" s="436"/>
      <c r="O90" s="437"/>
      <c r="P90" s="437"/>
      <c r="Q90" s="439"/>
      <c r="R90" s="439">
        <f t="shared" si="2"/>
        <v>600</v>
      </c>
      <c r="S90" s="614">
        <v>8.09</v>
      </c>
      <c r="T90" s="614">
        <f t="shared" si="3"/>
        <v>4854</v>
      </c>
    </row>
    <row r="91" spans="1:20" ht="22.5" x14ac:dyDescent="0.25">
      <c r="A91" s="77">
        <v>84</v>
      </c>
      <c r="B91" s="75" t="s">
        <v>314</v>
      </c>
      <c r="C91" s="74" t="s">
        <v>814</v>
      </c>
      <c r="D91" s="70" t="s">
        <v>20</v>
      </c>
      <c r="E91" s="439">
        <v>50</v>
      </c>
      <c r="F91" s="439">
        <v>50</v>
      </c>
      <c r="G91" s="439"/>
      <c r="H91" s="439">
        <v>50</v>
      </c>
      <c r="I91" s="439">
        <v>50</v>
      </c>
      <c r="J91" s="439">
        <v>30</v>
      </c>
      <c r="K91" s="439">
        <v>20</v>
      </c>
      <c r="L91" s="439">
        <v>200</v>
      </c>
      <c r="M91" s="439">
        <v>120</v>
      </c>
      <c r="N91" s="436"/>
      <c r="O91" s="437">
        <v>100</v>
      </c>
      <c r="P91" s="437">
        <v>20</v>
      </c>
      <c r="Q91" s="439"/>
      <c r="R91" s="439">
        <f t="shared" si="2"/>
        <v>640</v>
      </c>
      <c r="S91" s="614">
        <v>15.09</v>
      </c>
      <c r="T91" s="614">
        <f t="shared" si="3"/>
        <v>9657.6</v>
      </c>
    </row>
    <row r="92" spans="1:20" ht="45" x14ac:dyDescent="0.25">
      <c r="A92" s="77">
        <v>85</v>
      </c>
      <c r="B92" s="75" t="s">
        <v>315</v>
      </c>
      <c r="C92" s="74" t="s">
        <v>815</v>
      </c>
      <c r="D92" s="70" t="s">
        <v>20</v>
      </c>
      <c r="E92" s="439"/>
      <c r="F92" s="439"/>
      <c r="G92" s="439"/>
      <c r="H92" s="439">
        <v>100</v>
      </c>
      <c r="I92" s="439">
        <v>100</v>
      </c>
      <c r="J92" s="439">
        <v>50</v>
      </c>
      <c r="K92" s="439">
        <v>20</v>
      </c>
      <c r="L92" s="439">
        <v>200</v>
      </c>
      <c r="M92" s="439">
        <v>2</v>
      </c>
      <c r="N92" s="436">
        <v>500</v>
      </c>
      <c r="O92" s="437">
        <v>100</v>
      </c>
      <c r="P92" s="437">
        <v>20</v>
      </c>
      <c r="Q92" s="439">
        <v>10</v>
      </c>
      <c r="R92" s="439">
        <f t="shared" si="2"/>
        <v>1102</v>
      </c>
      <c r="S92" s="614">
        <v>3.83</v>
      </c>
      <c r="T92" s="614">
        <f t="shared" si="3"/>
        <v>4220.66</v>
      </c>
    </row>
    <row r="93" spans="1:20" ht="45" x14ac:dyDescent="0.25">
      <c r="A93" s="77">
        <v>86</v>
      </c>
      <c r="B93" s="73">
        <v>15001047</v>
      </c>
      <c r="C93" s="74" t="s">
        <v>816</v>
      </c>
      <c r="D93" s="70" t="s">
        <v>20</v>
      </c>
      <c r="E93" s="439">
        <v>30</v>
      </c>
      <c r="F93" s="439">
        <v>30</v>
      </c>
      <c r="G93" s="439"/>
      <c r="H93" s="439">
        <v>10</v>
      </c>
      <c r="I93" s="439">
        <v>10</v>
      </c>
      <c r="J93" s="439">
        <v>10</v>
      </c>
      <c r="K93" s="439">
        <v>10</v>
      </c>
      <c r="L93" s="439">
        <v>0</v>
      </c>
      <c r="M93" s="439">
        <v>400</v>
      </c>
      <c r="N93" s="436">
        <v>500</v>
      </c>
      <c r="O93" s="437">
        <v>100</v>
      </c>
      <c r="P93" s="437"/>
      <c r="Q93" s="439"/>
      <c r="R93" s="439">
        <f t="shared" si="2"/>
        <v>1070</v>
      </c>
      <c r="S93" s="614">
        <v>12.5</v>
      </c>
      <c r="T93" s="614">
        <f t="shared" si="3"/>
        <v>13375</v>
      </c>
    </row>
    <row r="94" spans="1:20" x14ac:dyDescent="0.25">
      <c r="A94" s="980" t="s">
        <v>2885</v>
      </c>
      <c r="B94" s="981"/>
      <c r="C94" s="981"/>
      <c r="D94" s="981"/>
      <c r="E94" s="982"/>
      <c r="F94" s="731"/>
      <c r="G94" s="527"/>
      <c r="H94" s="527"/>
      <c r="I94" s="527"/>
      <c r="J94" s="527"/>
      <c r="K94" s="527"/>
      <c r="L94" s="527"/>
      <c r="M94" s="527"/>
      <c r="N94" s="527"/>
      <c r="O94" s="527"/>
      <c r="P94" s="527"/>
      <c r="Q94" s="527"/>
      <c r="R94" s="527"/>
      <c r="S94" s="616"/>
      <c r="T94" s="616">
        <f>SUM(T8:T93)</f>
        <v>1598934.12</v>
      </c>
    </row>
  </sheetData>
  <mergeCells count="5">
    <mergeCell ref="A6:T6"/>
    <mergeCell ref="A94:E94"/>
    <mergeCell ref="A2:L2"/>
    <mergeCell ref="A3:L3"/>
    <mergeCell ref="A4:L4"/>
  </mergeCells>
  <pageMargins left="0.19685039370078741" right="0.19685039370078741" top="0.78740157480314965" bottom="0.78740157480314965" header="0.31496062992125984" footer="0.31496062992125984"/>
  <pageSetup paperSize="9"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24"/>
  <sheetViews>
    <sheetView topLeftCell="A4" workbookViewId="0">
      <selection activeCell="K6" sqref="K6"/>
    </sheetView>
  </sheetViews>
  <sheetFormatPr defaultRowHeight="15" x14ac:dyDescent="0.25"/>
  <cols>
    <col min="1" max="1" width="8" style="46" customWidth="1"/>
    <col min="2" max="2" width="12.42578125" bestFit="1" customWidth="1"/>
    <col min="3" max="3" width="55.42578125" customWidth="1"/>
    <col min="4" max="4" width="13.140625" bestFit="1" customWidth="1"/>
    <col min="5" max="5" width="7.42578125" bestFit="1" customWidth="1"/>
    <col min="6" max="6" width="9.28515625" bestFit="1" customWidth="1"/>
    <col min="7" max="7" width="12.7109375" bestFit="1" customWidth="1"/>
  </cols>
  <sheetData>
    <row r="1" spans="1:8" ht="15.75" x14ac:dyDescent="0.25">
      <c r="A1" s="40"/>
      <c r="B1" s="40"/>
      <c r="C1" s="38"/>
      <c r="D1" s="39"/>
      <c r="E1" s="39"/>
      <c r="F1" s="39"/>
      <c r="G1" s="39"/>
      <c r="H1" s="39"/>
    </row>
    <row r="2" spans="1:8" s="90" customFormat="1" ht="20.25" x14ac:dyDescent="0.25">
      <c r="A2" s="903" t="s">
        <v>0</v>
      </c>
      <c r="B2" s="903"/>
      <c r="C2" s="903"/>
      <c r="D2" s="903"/>
      <c r="E2" s="903"/>
      <c r="F2" s="97"/>
      <c r="G2" s="97"/>
      <c r="H2" s="97"/>
    </row>
    <row r="3" spans="1:8" s="90" customFormat="1" ht="20.25" x14ac:dyDescent="0.25">
      <c r="A3" s="903" t="s">
        <v>1</v>
      </c>
      <c r="B3" s="903"/>
      <c r="C3" s="903"/>
      <c r="D3" s="903"/>
      <c r="E3" s="903"/>
      <c r="F3" s="97"/>
      <c r="G3" s="97"/>
      <c r="H3" s="97"/>
    </row>
    <row r="4" spans="1:8" ht="15.75" x14ac:dyDescent="0.25">
      <c r="A4" s="790" t="s">
        <v>2</v>
      </c>
      <c r="B4" s="790"/>
      <c r="C4" s="790"/>
      <c r="D4" s="790"/>
      <c r="E4" s="790"/>
      <c r="F4" s="98"/>
      <c r="G4" s="98"/>
      <c r="H4" s="98"/>
    </row>
    <row r="5" spans="1:8" ht="16.5" thickBot="1" x14ac:dyDescent="0.3">
      <c r="A5" s="40"/>
      <c r="B5" s="40"/>
      <c r="C5" s="38"/>
      <c r="D5" s="39"/>
      <c r="E5" s="39"/>
      <c r="F5" s="39"/>
      <c r="G5" s="39"/>
      <c r="H5" s="39"/>
    </row>
    <row r="6" spans="1:8" ht="37.5" thickBot="1" x14ac:dyDescent="0.75">
      <c r="A6" s="986" t="s">
        <v>328</v>
      </c>
      <c r="B6" s="987"/>
      <c r="C6" s="987"/>
      <c r="D6" s="987"/>
      <c r="E6" s="987"/>
      <c r="F6" s="987"/>
      <c r="G6" s="988"/>
    </row>
    <row r="7" spans="1:8" ht="15" customHeight="1" x14ac:dyDescent="0.25">
      <c r="A7" s="136" t="s">
        <v>13</v>
      </c>
      <c r="B7" s="675" t="s">
        <v>530</v>
      </c>
      <c r="C7" s="675" t="s">
        <v>878</v>
      </c>
      <c r="D7" s="675" t="s">
        <v>133</v>
      </c>
      <c r="E7" s="675" t="s">
        <v>1462</v>
      </c>
      <c r="F7" s="314" t="s">
        <v>868</v>
      </c>
      <c r="G7" s="314" t="s">
        <v>869</v>
      </c>
    </row>
    <row r="8" spans="1:8" x14ac:dyDescent="0.25">
      <c r="A8" s="58" t="s">
        <v>880</v>
      </c>
      <c r="B8" s="63">
        <v>50003167</v>
      </c>
      <c r="C8" s="64" t="s">
        <v>531</v>
      </c>
      <c r="D8" s="58" t="s">
        <v>532</v>
      </c>
      <c r="E8" s="676">
        <v>30000</v>
      </c>
      <c r="F8" s="111">
        <v>0.185</v>
      </c>
      <c r="G8" s="111">
        <f>E8*F8</f>
        <v>5550</v>
      </c>
    </row>
    <row r="9" spans="1:8" x14ac:dyDescent="0.25">
      <c r="A9" s="58" t="s">
        <v>881</v>
      </c>
      <c r="B9" s="63">
        <v>50003168</v>
      </c>
      <c r="C9" s="64" t="s">
        <v>533</v>
      </c>
      <c r="D9" s="58" t="s">
        <v>534</v>
      </c>
      <c r="E9" s="676">
        <v>2000</v>
      </c>
      <c r="F9" s="111">
        <v>1.69</v>
      </c>
      <c r="G9" s="111">
        <f t="shared" ref="G9:G72" si="0">E9*F9</f>
        <v>3380</v>
      </c>
    </row>
    <row r="10" spans="1:8" x14ac:dyDescent="0.25">
      <c r="A10" s="58" t="s">
        <v>882</v>
      </c>
      <c r="B10" s="63">
        <v>8001837</v>
      </c>
      <c r="C10" s="64" t="s">
        <v>535</v>
      </c>
      <c r="D10" s="58" t="s">
        <v>532</v>
      </c>
      <c r="E10" s="676">
        <v>400000</v>
      </c>
      <c r="F10" s="111">
        <v>4.9000000000000002E-2</v>
      </c>
      <c r="G10" s="111">
        <f t="shared" si="0"/>
        <v>19600</v>
      </c>
    </row>
    <row r="11" spans="1:8" x14ac:dyDescent="0.25">
      <c r="A11" s="58" t="s">
        <v>883</v>
      </c>
      <c r="B11" s="63">
        <v>50001499</v>
      </c>
      <c r="C11" s="64" t="s">
        <v>536</v>
      </c>
      <c r="D11" s="58" t="s">
        <v>532</v>
      </c>
      <c r="E11" s="676">
        <v>200000</v>
      </c>
      <c r="F11" s="111">
        <v>3.9E-2</v>
      </c>
      <c r="G11" s="111">
        <f t="shared" si="0"/>
        <v>7800</v>
      </c>
    </row>
    <row r="12" spans="1:8" x14ac:dyDescent="0.25">
      <c r="A12" s="58" t="s">
        <v>899</v>
      </c>
      <c r="B12" s="63">
        <v>50001592</v>
      </c>
      <c r="C12" s="64" t="s">
        <v>537</v>
      </c>
      <c r="D12" s="58" t="s">
        <v>538</v>
      </c>
      <c r="E12" s="676">
        <v>40000</v>
      </c>
      <c r="F12" s="111">
        <v>0.99</v>
      </c>
      <c r="G12" s="111">
        <f t="shared" si="0"/>
        <v>39600</v>
      </c>
    </row>
    <row r="13" spans="1:8" x14ac:dyDescent="0.25">
      <c r="A13" s="104" t="s">
        <v>884</v>
      </c>
      <c r="B13" s="102">
        <v>50001669</v>
      </c>
      <c r="C13" s="103" t="s">
        <v>1000</v>
      </c>
      <c r="D13" s="104" t="s">
        <v>532</v>
      </c>
      <c r="E13" s="676">
        <v>20000</v>
      </c>
      <c r="F13" s="111">
        <v>3.99</v>
      </c>
      <c r="G13" s="111">
        <f t="shared" si="0"/>
        <v>79800</v>
      </c>
    </row>
    <row r="14" spans="1:8" ht="24" x14ac:dyDescent="0.25">
      <c r="A14" s="104" t="s">
        <v>885</v>
      </c>
      <c r="B14" s="102">
        <v>50001670</v>
      </c>
      <c r="C14" s="103" t="s">
        <v>1001</v>
      </c>
      <c r="D14" s="104" t="s">
        <v>539</v>
      </c>
      <c r="E14" s="676">
        <v>30000</v>
      </c>
      <c r="F14" s="111">
        <v>5.78</v>
      </c>
      <c r="G14" s="111">
        <f t="shared" si="0"/>
        <v>173400</v>
      </c>
    </row>
    <row r="15" spans="1:8" ht="24" x14ac:dyDescent="0.25">
      <c r="A15" s="104" t="s">
        <v>886</v>
      </c>
      <c r="B15" s="102">
        <v>50001703</v>
      </c>
      <c r="C15" s="103" t="s">
        <v>540</v>
      </c>
      <c r="D15" s="104" t="s">
        <v>541</v>
      </c>
      <c r="E15" s="676">
        <v>500000</v>
      </c>
      <c r="F15" s="111">
        <v>0.16</v>
      </c>
      <c r="G15" s="111">
        <f t="shared" si="0"/>
        <v>80000</v>
      </c>
    </row>
    <row r="16" spans="1:8" x14ac:dyDescent="0.25">
      <c r="A16" s="104" t="s">
        <v>887</v>
      </c>
      <c r="B16" s="102">
        <v>50001352</v>
      </c>
      <c r="C16" s="103" t="s">
        <v>542</v>
      </c>
      <c r="D16" s="104" t="s">
        <v>539</v>
      </c>
      <c r="E16" s="676">
        <v>15000</v>
      </c>
      <c r="F16" s="111">
        <v>15.9</v>
      </c>
      <c r="G16" s="111">
        <f t="shared" si="0"/>
        <v>238500</v>
      </c>
    </row>
    <row r="17" spans="1:7" x14ac:dyDescent="0.25">
      <c r="A17" s="104" t="s">
        <v>653</v>
      </c>
      <c r="B17" s="102">
        <v>50001769</v>
      </c>
      <c r="C17" s="103" t="s">
        <v>543</v>
      </c>
      <c r="D17" s="104" t="s">
        <v>532</v>
      </c>
      <c r="E17" s="676">
        <v>150000</v>
      </c>
      <c r="F17" s="111">
        <v>5.6899999999999999E-2</v>
      </c>
      <c r="G17" s="111">
        <f t="shared" si="0"/>
        <v>8535</v>
      </c>
    </row>
    <row r="18" spans="1:7" x14ac:dyDescent="0.25">
      <c r="A18" s="104" t="s">
        <v>654</v>
      </c>
      <c r="B18" s="102">
        <v>50001460</v>
      </c>
      <c r="C18" s="103" t="s">
        <v>544</v>
      </c>
      <c r="D18" s="104" t="s">
        <v>539</v>
      </c>
      <c r="E18" s="676">
        <v>30000</v>
      </c>
      <c r="F18" s="111">
        <v>6.4</v>
      </c>
      <c r="G18" s="111">
        <f t="shared" si="0"/>
        <v>192000</v>
      </c>
    </row>
    <row r="19" spans="1:7" x14ac:dyDescent="0.25">
      <c r="A19" s="104" t="s">
        <v>655</v>
      </c>
      <c r="B19" s="102">
        <v>367001022</v>
      </c>
      <c r="C19" s="103" t="s">
        <v>545</v>
      </c>
      <c r="D19" s="104" t="s">
        <v>532</v>
      </c>
      <c r="E19" s="676">
        <v>100000</v>
      </c>
      <c r="F19" s="111">
        <v>0.88500000000000001</v>
      </c>
      <c r="G19" s="111">
        <f t="shared" si="0"/>
        <v>88500</v>
      </c>
    </row>
    <row r="20" spans="1:7" x14ac:dyDescent="0.25">
      <c r="A20" s="104" t="s">
        <v>656</v>
      </c>
      <c r="B20" s="102">
        <v>50001172</v>
      </c>
      <c r="C20" s="103" t="s">
        <v>546</v>
      </c>
      <c r="D20" s="104" t="s">
        <v>532</v>
      </c>
      <c r="E20" s="676">
        <v>400000</v>
      </c>
      <c r="F20" s="111">
        <v>0.04</v>
      </c>
      <c r="G20" s="111">
        <f t="shared" si="0"/>
        <v>16000</v>
      </c>
    </row>
    <row r="21" spans="1:7" x14ac:dyDescent="0.25">
      <c r="A21" s="104" t="s">
        <v>657</v>
      </c>
      <c r="B21" s="102">
        <v>367001033</v>
      </c>
      <c r="C21" s="103" t="s">
        <v>547</v>
      </c>
      <c r="D21" s="104" t="s">
        <v>532</v>
      </c>
      <c r="E21" s="676">
        <v>100000</v>
      </c>
      <c r="F21" s="111">
        <v>8.4500000000000006E-2</v>
      </c>
      <c r="G21" s="111">
        <f t="shared" si="0"/>
        <v>8450</v>
      </c>
    </row>
    <row r="22" spans="1:7" ht="24" x14ac:dyDescent="0.25">
      <c r="A22" s="104" t="s">
        <v>658</v>
      </c>
      <c r="B22" s="102">
        <v>50001751</v>
      </c>
      <c r="C22" s="103" t="s">
        <v>548</v>
      </c>
      <c r="D22" s="104" t="s">
        <v>539</v>
      </c>
      <c r="E22" s="676">
        <v>3000</v>
      </c>
      <c r="F22" s="111">
        <v>1.18</v>
      </c>
      <c r="G22" s="111">
        <f t="shared" si="0"/>
        <v>3540</v>
      </c>
    </row>
    <row r="23" spans="1:7" x14ac:dyDescent="0.25">
      <c r="A23" s="104" t="s">
        <v>659</v>
      </c>
      <c r="B23" s="102">
        <v>367001037</v>
      </c>
      <c r="C23" s="103" t="s">
        <v>1002</v>
      </c>
      <c r="D23" s="104" t="s">
        <v>539</v>
      </c>
      <c r="E23" s="676">
        <v>15000</v>
      </c>
      <c r="F23" s="111">
        <v>7.39</v>
      </c>
      <c r="G23" s="111">
        <f t="shared" si="0"/>
        <v>110850</v>
      </c>
    </row>
    <row r="24" spans="1:7" x14ac:dyDescent="0.25">
      <c r="A24" s="58" t="s">
        <v>660</v>
      </c>
      <c r="B24" s="63">
        <v>367001038</v>
      </c>
      <c r="C24" s="64" t="s">
        <v>549</v>
      </c>
      <c r="D24" s="58" t="s">
        <v>538</v>
      </c>
      <c r="E24" s="676">
        <v>30000</v>
      </c>
      <c r="F24" s="111">
        <v>2.04</v>
      </c>
      <c r="G24" s="111">
        <f t="shared" si="0"/>
        <v>61200</v>
      </c>
    </row>
    <row r="25" spans="1:7" x14ac:dyDescent="0.25">
      <c r="A25" s="58" t="s">
        <v>661</v>
      </c>
      <c r="B25" s="63">
        <v>367001039</v>
      </c>
      <c r="C25" s="64" t="s">
        <v>550</v>
      </c>
      <c r="D25" s="58" t="s">
        <v>532</v>
      </c>
      <c r="E25" s="676">
        <v>200000</v>
      </c>
      <c r="F25" s="111">
        <v>0.2</v>
      </c>
      <c r="G25" s="111">
        <f t="shared" si="0"/>
        <v>40000</v>
      </c>
    </row>
    <row r="26" spans="1:7" x14ac:dyDescent="0.25">
      <c r="A26" s="58" t="s">
        <v>662</v>
      </c>
      <c r="B26" s="63">
        <v>367001044</v>
      </c>
      <c r="C26" s="64" t="s">
        <v>551</v>
      </c>
      <c r="D26" s="58" t="s">
        <v>532</v>
      </c>
      <c r="E26" s="676">
        <v>150000</v>
      </c>
      <c r="F26" s="111">
        <v>0.50800000000000001</v>
      </c>
      <c r="G26" s="111">
        <f t="shared" si="0"/>
        <v>76200</v>
      </c>
    </row>
    <row r="27" spans="1:7" ht="24" x14ac:dyDescent="0.25">
      <c r="A27" s="58" t="s">
        <v>663</v>
      </c>
      <c r="B27" s="63">
        <v>367001045</v>
      </c>
      <c r="C27" s="64" t="s">
        <v>552</v>
      </c>
      <c r="D27" s="58" t="s">
        <v>538</v>
      </c>
      <c r="E27" s="676">
        <v>40000</v>
      </c>
      <c r="F27" s="111">
        <v>1.2889999999999999</v>
      </c>
      <c r="G27" s="111">
        <f t="shared" si="0"/>
        <v>51560</v>
      </c>
    </row>
    <row r="28" spans="1:7" x14ac:dyDescent="0.25">
      <c r="A28" s="58" t="s">
        <v>664</v>
      </c>
      <c r="B28" s="63">
        <v>367001046</v>
      </c>
      <c r="C28" s="64" t="s">
        <v>553</v>
      </c>
      <c r="D28" s="58" t="s">
        <v>532</v>
      </c>
      <c r="E28" s="676">
        <v>200000</v>
      </c>
      <c r="F28" s="111">
        <v>3.6999999999999998E-2</v>
      </c>
      <c r="G28" s="111">
        <f t="shared" si="0"/>
        <v>7400</v>
      </c>
    </row>
    <row r="29" spans="1:7" x14ac:dyDescent="0.25">
      <c r="A29" s="58" t="s">
        <v>665</v>
      </c>
      <c r="B29" s="63">
        <v>50001468</v>
      </c>
      <c r="C29" s="64" t="s">
        <v>554</v>
      </c>
      <c r="D29" s="58" t="s">
        <v>539</v>
      </c>
      <c r="E29" s="676">
        <v>3000</v>
      </c>
      <c r="F29" s="111">
        <v>9.52</v>
      </c>
      <c r="G29" s="111">
        <f t="shared" si="0"/>
        <v>28560</v>
      </c>
    </row>
    <row r="30" spans="1:7" x14ac:dyDescent="0.25">
      <c r="A30" s="58" t="s">
        <v>666</v>
      </c>
      <c r="B30" s="63">
        <v>367001048</v>
      </c>
      <c r="C30" s="64" t="s">
        <v>555</v>
      </c>
      <c r="D30" s="58" t="s">
        <v>532</v>
      </c>
      <c r="E30" s="676">
        <v>150000</v>
      </c>
      <c r="F30" s="111">
        <v>0.2</v>
      </c>
      <c r="G30" s="111">
        <f t="shared" si="0"/>
        <v>30000</v>
      </c>
    </row>
    <row r="31" spans="1:7" x14ac:dyDescent="0.25">
      <c r="A31" s="58" t="s">
        <v>667</v>
      </c>
      <c r="B31" s="63">
        <v>50001466</v>
      </c>
      <c r="C31" s="64" t="s">
        <v>556</v>
      </c>
      <c r="D31" s="58" t="s">
        <v>532</v>
      </c>
      <c r="E31" s="676">
        <v>80000</v>
      </c>
      <c r="F31" s="111">
        <v>0.2</v>
      </c>
      <c r="G31" s="111">
        <f t="shared" si="0"/>
        <v>16000</v>
      </c>
    </row>
    <row r="32" spans="1:7" ht="24" x14ac:dyDescent="0.25">
      <c r="A32" s="58" t="s">
        <v>668</v>
      </c>
      <c r="B32" s="63">
        <v>367001058</v>
      </c>
      <c r="C32" s="64" t="s">
        <v>557</v>
      </c>
      <c r="D32" s="58" t="s">
        <v>558</v>
      </c>
      <c r="E32" s="676">
        <v>7000</v>
      </c>
      <c r="F32" s="111">
        <v>3.95</v>
      </c>
      <c r="G32" s="111">
        <f t="shared" si="0"/>
        <v>27650</v>
      </c>
    </row>
    <row r="33" spans="1:7" x14ac:dyDescent="0.25">
      <c r="A33" s="58" t="s">
        <v>669</v>
      </c>
      <c r="B33" s="63">
        <v>367001061</v>
      </c>
      <c r="C33" s="64" t="s">
        <v>559</v>
      </c>
      <c r="D33" s="58" t="s">
        <v>532</v>
      </c>
      <c r="E33" s="676">
        <v>200000</v>
      </c>
      <c r="F33" s="111">
        <v>8.3000000000000004E-2</v>
      </c>
      <c r="G33" s="111">
        <f t="shared" si="0"/>
        <v>16600</v>
      </c>
    </row>
    <row r="34" spans="1:7" x14ac:dyDescent="0.25">
      <c r="A34" s="58" t="s">
        <v>670</v>
      </c>
      <c r="B34" s="63">
        <v>50003328</v>
      </c>
      <c r="C34" s="64" t="s">
        <v>560</v>
      </c>
      <c r="D34" s="58" t="s">
        <v>539</v>
      </c>
      <c r="E34" s="676">
        <v>10000</v>
      </c>
      <c r="F34" s="111">
        <v>2.5</v>
      </c>
      <c r="G34" s="111">
        <f t="shared" si="0"/>
        <v>25000</v>
      </c>
    </row>
    <row r="35" spans="1:7" x14ac:dyDescent="0.25">
      <c r="A35" s="58" t="s">
        <v>671</v>
      </c>
      <c r="B35" s="63">
        <v>367001076</v>
      </c>
      <c r="C35" s="64" t="s">
        <v>561</v>
      </c>
      <c r="D35" s="58" t="s">
        <v>532</v>
      </c>
      <c r="E35" s="676">
        <v>200000</v>
      </c>
      <c r="F35" s="111">
        <v>0.1</v>
      </c>
      <c r="G35" s="111">
        <f t="shared" si="0"/>
        <v>20000</v>
      </c>
    </row>
    <row r="36" spans="1:7" ht="24" x14ac:dyDescent="0.25">
      <c r="A36" s="58" t="s">
        <v>672</v>
      </c>
      <c r="B36" s="63">
        <v>367001077</v>
      </c>
      <c r="C36" s="64" t="s">
        <v>562</v>
      </c>
      <c r="D36" s="58" t="s">
        <v>539</v>
      </c>
      <c r="E36" s="676">
        <v>15000</v>
      </c>
      <c r="F36" s="111">
        <v>24.69</v>
      </c>
      <c r="G36" s="111">
        <f t="shared" si="0"/>
        <v>370350</v>
      </c>
    </row>
    <row r="37" spans="1:7" ht="24" x14ac:dyDescent="0.25">
      <c r="A37" s="58" t="s">
        <v>673</v>
      </c>
      <c r="B37" s="63">
        <v>367001078</v>
      </c>
      <c r="C37" s="64" t="s">
        <v>563</v>
      </c>
      <c r="D37" s="58" t="s">
        <v>539</v>
      </c>
      <c r="E37" s="676">
        <v>15000</v>
      </c>
      <c r="F37" s="111">
        <v>3.08</v>
      </c>
      <c r="G37" s="111">
        <f t="shared" si="0"/>
        <v>46200</v>
      </c>
    </row>
    <row r="38" spans="1:7" x14ac:dyDescent="0.25">
      <c r="A38" s="58" t="s">
        <v>674</v>
      </c>
      <c r="B38" s="63">
        <v>367001081</v>
      </c>
      <c r="C38" s="64" t="s">
        <v>564</v>
      </c>
      <c r="D38" s="58" t="s">
        <v>532</v>
      </c>
      <c r="E38" s="676">
        <v>300000</v>
      </c>
      <c r="F38" s="111">
        <v>0.06</v>
      </c>
      <c r="G38" s="111">
        <f t="shared" si="0"/>
        <v>18000</v>
      </c>
    </row>
    <row r="39" spans="1:7" x14ac:dyDescent="0.25">
      <c r="A39" s="58" t="s">
        <v>675</v>
      </c>
      <c r="B39" s="63">
        <v>367001082</v>
      </c>
      <c r="C39" s="64" t="s">
        <v>565</v>
      </c>
      <c r="D39" s="58" t="s">
        <v>532</v>
      </c>
      <c r="E39" s="676">
        <v>40000</v>
      </c>
      <c r="F39" s="111">
        <v>0.22500000000000001</v>
      </c>
      <c r="G39" s="111">
        <f t="shared" si="0"/>
        <v>9000</v>
      </c>
    </row>
    <row r="40" spans="1:7" x14ac:dyDescent="0.25">
      <c r="A40" s="58" t="s">
        <v>676</v>
      </c>
      <c r="B40" s="63">
        <v>367001083</v>
      </c>
      <c r="C40" s="64" t="s">
        <v>566</v>
      </c>
      <c r="D40" s="58" t="s">
        <v>532</v>
      </c>
      <c r="E40" s="676">
        <v>80000</v>
      </c>
      <c r="F40" s="111">
        <v>0.52</v>
      </c>
      <c r="G40" s="111">
        <f t="shared" si="0"/>
        <v>41600</v>
      </c>
    </row>
    <row r="41" spans="1:7" x14ac:dyDescent="0.25">
      <c r="A41" s="58" t="s">
        <v>677</v>
      </c>
      <c r="B41" s="63">
        <v>367001084</v>
      </c>
      <c r="C41" s="64" t="s">
        <v>567</v>
      </c>
      <c r="D41" s="58" t="s">
        <v>532</v>
      </c>
      <c r="E41" s="676">
        <v>100000</v>
      </c>
      <c r="F41" s="111">
        <v>0.22</v>
      </c>
      <c r="G41" s="111">
        <f t="shared" si="0"/>
        <v>22000</v>
      </c>
    </row>
    <row r="42" spans="1:7" x14ac:dyDescent="0.25">
      <c r="A42" s="58" t="s">
        <v>678</v>
      </c>
      <c r="B42" s="63">
        <v>50001329</v>
      </c>
      <c r="C42" s="64" t="s">
        <v>568</v>
      </c>
      <c r="D42" s="58" t="s">
        <v>532</v>
      </c>
      <c r="E42" s="676">
        <v>30000</v>
      </c>
      <c r="F42" s="111">
        <v>0.34899999999999998</v>
      </c>
      <c r="G42" s="111">
        <f t="shared" si="0"/>
        <v>10470</v>
      </c>
    </row>
    <row r="43" spans="1:7" x14ac:dyDescent="0.25">
      <c r="A43" s="58" t="s">
        <v>679</v>
      </c>
      <c r="B43" s="63">
        <v>50001323</v>
      </c>
      <c r="C43" s="64" t="s">
        <v>569</v>
      </c>
      <c r="D43" s="58" t="s">
        <v>532</v>
      </c>
      <c r="E43" s="676">
        <v>7000</v>
      </c>
      <c r="F43" s="111">
        <v>0.22900000000000001</v>
      </c>
      <c r="G43" s="111">
        <f t="shared" si="0"/>
        <v>1603</v>
      </c>
    </row>
    <row r="44" spans="1:7" ht="24" x14ac:dyDescent="0.25">
      <c r="A44" s="58" t="s">
        <v>680</v>
      </c>
      <c r="B44" s="63">
        <v>367001091</v>
      </c>
      <c r="C44" s="64" t="s">
        <v>570</v>
      </c>
      <c r="D44" s="58" t="s">
        <v>571</v>
      </c>
      <c r="E44" s="676">
        <v>400000</v>
      </c>
      <c r="F44" s="111">
        <v>0.09</v>
      </c>
      <c r="G44" s="111">
        <f t="shared" si="0"/>
        <v>36000</v>
      </c>
    </row>
    <row r="45" spans="1:7" x14ac:dyDescent="0.25">
      <c r="A45" s="58" t="s">
        <v>681</v>
      </c>
      <c r="B45" s="63">
        <v>50001296</v>
      </c>
      <c r="C45" s="64" t="s">
        <v>572</v>
      </c>
      <c r="D45" s="58" t="s">
        <v>532</v>
      </c>
      <c r="E45" s="676">
        <v>60000</v>
      </c>
      <c r="F45" s="111">
        <v>0.39900000000000002</v>
      </c>
      <c r="G45" s="111">
        <f t="shared" si="0"/>
        <v>23940</v>
      </c>
    </row>
    <row r="46" spans="1:7" x14ac:dyDescent="0.25">
      <c r="A46" s="58" t="s">
        <v>682</v>
      </c>
      <c r="B46" s="63">
        <v>50004102</v>
      </c>
      <c r="C46" s="64" t="s">
        <v>573</v>
      </c>
      <c r="D46" s="58" t="s">
        <v>532</v>
      </c>
      <c r="E46" s="676">
        <v>60000</v>
      </c>
      <c r="F46" s="111">
        <v>0.42799999999999999</v>
      </c>
      <c r="G46" s="111">
        <f t="shared" si="0"/>
        <v>25680</v>
      </c>
    </row>
    <row r="47" spans="1:7" x14ac:dyDescent="0.25">
      <c r="A47" s="58" t="s">
        <v>683</v>
      </c>
      <c r="B47" s="63">
        <v>367001098</v>
      </c>
      <c r="C47" s="64" t="s">
        <v>574</v>
      </c>
      <c r="D47" s="58" t="s">
        <v>532</v>
      </c>
      <c r="E47" s="676">
        <v>3000</v>
      </c>
      <c r="F47" s="111">
        <v>0.128</v>
      </c>
      <c r="G47" s="111">
        <f t="shared" si="0"/>
        <v>384</v>
      </c>
    </row>
    <row r="48" spans="1:7" ht="24" x14ac:dyDescent="0.25">
      <c r="A48" s="58" t="s">
        <v>684</v>
      </c>
      <c r="B48" s="63">
        <v>367001099</v>
      </c>
      <c r="C48" s="64" t="s">
        <v>575</v>
      </c>
      <c r="D48" s="58" t="s">
        <v>539</v>
      </c>
      <c r="E48" s="676">
        <v>10000</v>
      </c>
      <c r="F48" s="111">
        <v>4.99</v>
      </c>
      <c r="G48" s="111">
        <f t="shared" si="0"/>
        <v>49900</v>
      </c>
    </row>
    <row r="49" spans="1:7" x14ac:dyDescent="0.25">
      <c r="A49" s="58" t="s">
        <v>685</v>
      </c>
      <c r="B49" s="63">
        <v>367001101</v>
      </c>
      <c r="C49" s="64" t="s">
        <v>576</v>
      </c>
      <c r="D49" s="58" t="s">
        <v>532</v>
      </c>
      <c r="E49" s="676">
        <v>150000</v>
      </c>
      <c r="F49" s="111">
        <v>7.0000000000000007E-2</v>
      </c>
      <c r="G49" s="111">
        <f t="shared" si="0"/>
        <v>10500.000000000002</v>
      </c>
    </row>
    <row r="50" spans="1:7" ht="24" x14ac:dyDescent="0.25">
      <c r="A50" s="58" t="s">
        <v>686</v>
      </c>
      <c r="B50" s="63">
        <v>50004108</v>
      </c>
      <c r="C50" s="64" t="s">
        <v>577</v>
      </c>
      <c r="D50" s="58" t="s">
        <v>538</v>
      </c>
      <c r="E50" s="676">
        <v>20000</v>
      </c>
      <c r="F50" s="111">
        <v>7.04</v>
      </c>
      <c r="G50" s="111">
        <f t="shared" si="0"/>
        <v>140800</v>
      </c>
    </row>
    <row r="51" spans="1:7" ht="24" x14ac:dyDescent="0.25">
      <c r="A51" s="58" t="s">
        <v>687</v>
      </c>
      <c r="B51" s="63">
        <v>367001102</v>
      </c>
      <c r="C51" s="64" t="s">
        <v>578</v>
      </c>
      <c r="D51" s="58" t="s">
        <v>571</v>
      </c>
      <c r="E51" s="676">
        <v>30000</v>
      </c>
      <c r="F51" s="111">
        <v>0.247</v>
      </c>
      <c r="G51" s="111">
        <f t="shared" si="0"/>
        <v>7410</v>
      </c>
    </row>
    <row r="52" spans="1:7" x14ac:dyDescent="0.25">
      <c r="A52" s="58" t="s">
        <v>688</v>
      </c>
      <c r="B52" s="63">
        <v>50001318</v>
      </c>
      <c r="C52" s="64" t="s">
        <v>579</v>
      </c>
      <c r="D52" s="58" t="s">
        <v>532</v>
      </c>
      <c r="E52" s="676">
        <v>100000</v>
      </c>
      <c r="F52" s="111">
        <v>0.158</v>
      </c>
      <c r="G52" s="111">
        <f t="shared" si="0"/>
        <v>15800</v>
      </c>
    </row>
    <row r="53" spans="1:7" ht="24" x14ac:dyDescent="0.25">
      <c r="A53" s="58" t="s">
        <v>689</v>
      </c>
      <c r="B53" s="63">
        <v>50001336</v>
      </c>
      <c r="C53" s="64" t="s">
        <v>580</v>
      </c>
      <c r="D53" s="58" t="s">
        <v>538</v>
      </c>
      <c r="E53" s="676">
        <v>10000</v>
      </c>
      <c r="F53" s="111">
        <v>2.2999999999999998</v>
      </c>
      <c r="G53" s="111">
        <f t="shared" si="0"/>
        <v>23000</v>
      </c>
    </row>
    <row r="54" spans="1:7" x14ac:dyDescent="0.25">
      <c r="A54" s="58" t="s">
        <v>690</v>
      </c>
      <c r="B54" s="63">
        <v>367001106</v>
      </c>
      <c r="C54" s="64" t="s">
        <v>581</v>
      </c>
      <c r="D54" s="58" t="s">
        <v>532</v>
      </c>
      <c r="E54" s="676">
        <v>200000</v>
      </c>
      <c r="F54" s="111">
        <v>3.9E-2</v>
      </c>
      <c r="G54" s="111">
        <f t="shared" si="0"/>
        <v>7800</v>
      </c>
    </row>
    <row r="55" spans="1:7" ht="24" x14ac:dyDescent="0.25">
      <c r="A55" s="58" t="s">
        <v>691</v>
      </c>
      <c r="B55" s="63">
        <v>367001112</v>
      </c>
      <c r="C55" s="64" t="s">
        <v>582</v>
      </c>
      <c r="D55" s="58" t="s">
        <v>571</v>
      </c>
      <c r="E55" s="676">
        <v>200000</v>
      </c>
      <c r="F55" s="111">
        <v>0.30990000000000001</v>
      </c>
      <c r="G55" s="111">
        <f t="shared" si="0"/>
        <v>61980</v>
      </c>
    </row>
    <row r="56" spans="1:7" ht="48" x14ac:dyDescent="0.25">
      <c r="A56" s="58" t="s">
        <v>692</v>
      </c>
      <c r="B56" s="63">
        <v>50003384</v>
      </c>
      <c r="C56" s="64" t="s">
        <v>583</v>
      </c>
      <c r="D56" s="58" t="s">
        <v>532</v>
      </c>
      <c r="E56" s="676">
        <v>200000</v>
      </c>
      <c r="F56" s="111">
        <v>0.04</v>
      </c>
      <c r="G56" s="111">
        <f t="shared" si="0"/>
        <v>8000</v>
      </c>
    </row>
    <row r="57" spans="1:7" ht="36" x14ac:dyDescent="0.25">
      <c r="A57" s="58" t="s">
        <v>693</v>
      </c>
      <c r="B57" s="63">
        <v>50003047</v>
      </c>
      <c r="C57" s="64" t="s">
        <v>584</v>
      </c>
      <c r="D57" s="58" t="s">
        <v>538</v>
      </c>
      <c r="E57" s="676">
        <v>50000</v>
      </c>
      <c r="F57" s="111">
        <v>7.3</v>
      </c>
      <c r="G57" s="111">
        <f t="shared" si="0"/>
        <v>365000</v>
      </c>
    </row>
    <row r="58" spans="1:7" ht="48" x14ac:dyDescent="0.25">
      <c r="A58" s="58" t="s">
        <v>694</v>
      </c>
      <c r="B58" s="63">
        <v>367001120</v>
      </c>
      <c r="C58" s="64" t="s">
        <v>585</v>
      </c>
      <c r="D58" s="58" t="s">
        <v>539</v>
      </c>
      <c r="E58" s="676">
        <v>20000</v>
      </c>
      <c r="F58" s="111">
        <v>2.4199000000000002</v>
      </c>
      <c r="G58" s="111">
        <f t="shared" si="0"/>
        <v>48398</v>
      </c>
    </row>
    <row r="59" spans="1:7" x14ac:dyDescent="0.25">
      <c r="A59" s="58" t="s">
        <v>695</v>
      </c>
      <c r="B59" s="63">
        <v>367001127</v>
      </c>
      <c r="C59" s="64" t="s">
        <v>586</v>
      </c>
      <c r="D59" s="58" t="s">
        <v>539</v>
      </c>
      <c r="E59" s="676">
        <v>15000</v>
      </c>
      <c r="F59" s="111">
        <v>2.99</v>
      </c>
      <c r="G59" s="111">
        <f t="shared" si="0"/>
        <v>44850</v>
      </c>
    </row>
    <row r="60" spans="1:7" x14ac:dyDescent="0.25">
      <c r="A60" s="58" t="s">
        <v>696</v>
      </c>
      <c r="B60" s="63">
        <v>367001126</v>
      </c>
      <c r="C60" s="64" t="s">
        <v>587</v>
      </c>
      <c r="D60" s="58" t="s">
        <v>534</v>
      </c>
      <c r="E60" s="676">
        <v>15000</v>
      </c>
      <c r="F60" s="111">
        <v>1.6</v>
      </c>
      <c r="G60" s="111">
        <f t="shared" si="0"/>
        <v>24000</v>
      </c>
    </row>
    <row r="61" spans="1:7" x14ac:dyDescent="0.25">
      <c r="A61" s="58" t="s">
        <v>697</v>
      </c>
      <c r="B61" s="63">
        <v>367001129</v>
      </c>
      <c r="C61" s="64" t="s">
        <v>588</v>
      </c>
      <c r="D61" s="58" t="s">
        <v>532</v>
      </c>
      <c r="E61" s="676">
        <v>80000</v>
      </c>
      <c r="F61" s="111">
        <v>0.20899999999999999</v>
      </c>
      <c r="G61" s="111">
        <f t="shared" si="0"/>
        <v>16720</v>
      </c>
    </row>
    <row r="62" spans="1:7" x14ac:dyDescent="0.25">
      <c r="A62" s="58" t="s">
        <v>698</v>
      </c>
      <c r="B62" s="63">
        <v>367001131</v>
      </c>
      <c r="C62" s="64" t="s">
        <v>589</v>
      </c>
      <c r="D62" s="58" t="s">
        <v>532</v>
      </c>
      <c r="E62" s="676">
        <v>150000</v>
      </c>
      <c r="F62" s="111">
        <v>6.25E-2</v>
      </c>
      <c r="G62" s="111">
        <f t="shared" si="0"/>
        <v>9375</v>
      </c>
    </row>
    <row r="63" spans="1:7" x14ac:dyDescent="0.25">
      <c r="A63" s="58" t="s">
        <v>699</v>
      </c>
      <c r="B63" s="63">
        <v>367001132</v>
      </c>
      <c r="C63" s="64" t="s">
        <v>590</v>
      </c>
      <c r="D63" s="58" t="s">
        <v>532</v>
      </c>
      <c r="E63" s="676">
        <v>70000</v>
      </c>
      <c r="F63" s="111">
        <v>6.1100000000000002E-2</v>
      </c>
      <c r="G63" s="111">
        <f t="shared" si="0"/>
        <v>4277</v>
      </c>
    </row>
    <row r="64" spans="1:7" x14ac:dyDescent="0.25">
      <c r="A64" s="58" t="s">
        <v>700</v>
      </c>
      <c r="B64" s="63">
        <v>367001134</v>
      </c>
      <c r="C64" s="64" t="s">
        <v>591</v>
      </c>
      <c r="D64" s="58" t="s">
        <v>538</v>
      </c>
      <c r="E64" s="676">
        <v>50000</v>
      </c>
      <c r="F64" s="111">
        <v>1.26</v>
      </c>
      <c r="G64" s="111">
        <f t="shared" si="0"/>
        <v>63000</v>
      </c>
    </row>
    <row r="65" spans="1:7" x14ac:dyDescent="0.25">
      <c r="A65" s="58" t="s">
        <v>701</v>
      </c>
      <c r="B65" s="63">
        <v>367001135</v>
      </c>
      <c r="C65" s="64" t="s">
        <v>592</v>
      </c>
      <c r="D65" s="58" t="s">
        <v>532</v>
      </c>
      <c r="E65" s="676">
        <v>120000</v>
      </c>
      <c r="F65" s="111">
        <v>4.5999999999999999E-2</v>
      </c>
      <c r="G65" s="111">
        <f t="shared" si="0"/>
        <v>5520</v>
      </c>
    </row>
    <row r="66" spans="1:7" x14ac:dyDescent="0.25">
      <c r="A66" s="58" t="s">
        <v>702</v>
      </c>
      <c r="B66" s="63">
        <v>367001137</v>
      </c>
      <c r="C66" s="64" t="s">
        <v>593</v>
      </c>
      <c r="D66" s="58" t="s">
        <v>539</v>
      </c>
      <c r="E66" s="676">
        <v>10000</v>
      </c>
      <c r="F66" s="111">
        <v>1.41</v>
      </c>
      <c r="G66" s="111">
        <f t="shared" si="0"/>
        <v>14100</v>
      </c>
    </row>
    <row r="67" spans="1:7" x14ac:dyDescent="0.25">
      <c r="A67" s="58" t="s">
        <v>703</v>
      </c>
      <c r="B67" s="63">
        <v>50002596</v>
      </c>
      <c r="C67" s="64" t="s">
        <v>594</v>
      </c>
      <c r="D67" s="58" t="s">
        <v>532</v>
      </c>
      <c r="E67" s="676">
        <v>20000</v>
      </c>
      <c r="F67" s="111">
        <v>0.36870000000000003</v>
      </c>
      <c r="G67" s="111">
        <f t="shared" si="0"/>
        <v>7374.0000000000009</v>
      </c>
    </row>
    <row r="68" spans="1:7" x14ac:dyDescent="0.25">
      <c r="A68" s="58" t="s">
        <v>704</v>
      </c>
      <c r="B68" s="63">
        <v>367001140</v>
      </c>
      <c r="C68" s="64" t="s">
        <v>595</v>
      </c>
      <c r="D68" s="58" t="s">
        <v>532</v>
      </c>
      <c r="E68" s="676">
        <v>450000</v>
      </c>
      <c r="F68" s="111">
        <v>0.17899999999999999</v>
      </c>
      <c r="G68" s="111">
        <f t="shared" si="0"/>
        <v>80550</v>
      </c>
    </row>
    <row r="69" spans="1:7" x14ac:dyDescent="0.25">
      <c r="A69" s="58" t="s">
        <v>705</v>
      </c>
      <c r="B69" s="63">
        <v>367001141</v>
      </c>
      <c r="C69" s="64" t="s">
        <v>596</v>
      </c>
      <c r="D69" s="58" t="s">
        <v>539</v>
      </c>
      <c r="E69" s="676">
        <v>50000</v>
      </c>
      <c r="F69" s="111">
        <v>1.19</v>
      </c>
      <c r="G69" s="111">
        <f t="shared" si="0"/>
        <v>59500</v>
      </c>
    </row>
    <row r="70" spans="1:7" x14ac:dyDescent="0.25">
      <c r="A70" s="58" t="s">
        <v>706</v>
      </c>
      <c r="B70" s="63">
        <v>50001611</v>
      </c>
      <c r="C70" s="64" t="s">
        <v>597</v>
      </c>
      <c r="D70" s="58" t="s">
        <v>538</v>
      </c>
      <c r="E70" s="676">
        <v>80000</v>
      </c>
      <c r="F70" s="111">
        <v>2.14</v>
      </c>
      <c r="G70" s="111">
        <f t="shared" si="0"/>
        <v>171200</v>
      </c>
    </row>
    <row r="71" spans="1:7" x14ac:dyDescent="0.25">
      <c r="A71" s="58" t="s">
        <v>707</v>
      </c>
      <c r="B71" s="63">
        <v>367001151</v>
      </c>
      <c r="C71" s="64" t="s">
        <v>598</v>
      </c>
      <c r="D71" s="58" t="s">
        <v>532</v>
      </c>
      <c r="E71" s="676">
        <v>100000</v>
      </c>
      <c r="F71" s="111">
        <v>0.2</v>
      </c>
      <c r="G71" s="111">
        <f t="shared" si="0"/>
        <v>20000</v>
      </c>
    </row>
    <row r="72" spans="1:7" x14ac:dyDescent="0.25">
      <c r="A72" s="58" t="s">
        <v>708</v>
      </c>
      <c r="B72" s="63">
        <v>50001198</v>
      </c>
      <c r="C72" s="64" t="s">
        <v>599</v>
      </c>
      <c r="D72" s="58" t="s">
        <v>532</v>
      </c>
      <c r="E72" s="676">
        <v>120000</v>
      </c>
      <c r="F72" s="111">
        <v>0.12</v>
      </c>
      <c r="G72" s="111">
        <f t="shared" si="0"/>
        <v>14400</v>
      </c>
    </row>
    <row r="73" spans="1:7" x14ac:dyDescent="0.25">
      <c r="A73" s="58" t="s">
        <v>709</v>
      </c>
      <c r="B73" s="63">
        <v>50001530</v>
      </c>
      <c r="C73" s="64" t="s">
        <v>600</v>
      </c>
      <c r="D73" s="58" t="s">
        <v>532</v>
      </c>
      <c r="E73" s="676">
        <v>170000</v>
      </c>
      <c r="F73" s="111">
        <v>0.16</v>
      </c>
      <c r="G73" s="111">
        <f t="shared" ref="G73:G123" si="1">E73*F73</f>
        <v>27200</v>
      </c>
    </row>
    <row r="74" spans="1:7" x14ac:dyDescent="0.25">
      <c r="A74" s="58" t="s">
        <v>710</v>
      </c>
      <c r="B74" s="63">
        <v>50001535</v>
      </c>
      <c r="C74" s="64" t="s">
        <v>601</v>
      </c>
      <c r="D74" s="58" t="s">
        <v>539</v>
      </c>
      <c r="E74" s="676">
        <v>2000</v>
      </c>
      <c r="F74" s="111">
        <v>5</v>
      </c>
      <c r="G74" s="111">
        <f t="shared" si="1"/>
        <v>10000</v>
      </c>
    </row>
    <row r="75" spans="1:7" x14ac:dyDescent="0.25">
      <c r="A75" s="58" t="s">
        <v>711</v>
      </c>
      <c r="B75" s="63">
        <v>50002946</v>
      </c>
      <c r="C75" s="64" t="s">
        <v>602</v>
      </c>
      <c r="D75" s="58" t="s">
        <v>532</v>
      </c>
      <c r="E75" s="676">
        <v>60000</v>
      </c>
      <c r="F75" s="111">
        <v>0.51200000000000001</v>
      </c>
      <c r="G75" s="111">
        <f t="shared" si="1"/>
        <v>30720</v>
      </c>
    </row>
    <row r="76" spans="1:7" x14ac:dyDescent="0.25">
      <c r="A76" s="58" t="s">
        <v>712</v>
      </c>
      <c r="B76" s="63">
        <v>50002672</v>
      </c>
      <c r="C76" s="64" t="s">
        <v>603</v>
      </c>
      <c r="D76" s="58" t="s">
        <v>604</v>
      </c>
      <c r="E76" s="676">
        <v>20000</v>
      </c>
      <c r="F76" s="111">
        <v>0.53</v>
      </c>
      <c r="G76" s="111">
        <f t="shared" si="1"/>
        <v>10600</v>
      </c>
    </row>
    <row r="77" spans="1:7" ht="24" x14ac:dyDescent="0.25">
      <c r="A77" s="58" t="s">
        <v>713</v>
      </c>
      <c r="B77" s="63">
        <v>50001088</v>
      </c>
      <c r="C77" s="64" t="s">
        <v>605</v>
      </c>
      <c r="D77" s="58" t="s">
        <v>538</v>
      </c>
      <c r="E77" s="676">
        <v>60000</v>
      </c>
      <c r="F77" s="111">
        <v>2.2999999999999998</v>
      </c>
      <c r="G77" s="111">
        <f t="shared" si="1"/>
        <v>138000</v>
      </c>
    </row>
    <row r="78" spans="1:7" ht="24" x14ac:dyDescent="0.25">
      <c r="A78" s="58" t="s">
        <v>714</v>
      </c>
      <c r="B78" s="63">
        <v>367001173</v>
      </c>
      <c r="C78" s="64" t="s">
        <v>606</v>
      </c>
      <c r="D78" s="58" t="s">
        <v>539</v>
      </c>
      <c r="E78" s="676">
        <v>15000</v>
      </c>
      <c r="F78" s="111">
        <v>5.29</v>
      </c>
      <c r="G78" s="111">
        <f t="shared" si="1"/>
        <v>79350</v>
      </c>
    </row>
    <row r="79" spans="1:7" x14ac:dyDescent="0.25">
      <c r="A79" s="58" t="s">
        <v>715</v>
      </c>
      <c r="B79" s="63">
        <v>50001777</v>
      </c>
      <c r="C79" s="64" t="s">
        <v>607</v>
      </c>
      <c r="D79" s="58" t="s">
        <v>532</v>
      </c>
      <c r="E79" s="676">
        <v>170000</v>
      </c>
      <c r="F79" s="111">
        <v>5.0700000000000002E-2</v>
      </c>
      <c r="G79" s="111">
        <f t="shared" si="1"/>
        <v>8619</v>
      </c>
    </row>
    <row r="80" spans="1:7" x14ac:dyDescent="0.25">
      <c r="A80" s="58" t="s">
        <v>716</v>
      </c>
      <c r="B80" s="63">
        <v>50001133</v>
      </c>
      <c r="C80" s="64" t="s">
        <v>608</v>
      </c>
      <c r="D80" s="58" t="s">
        <v>604</v>
      </c>
      <c r="E80" s="676">
        <v>80000</v>
      </c>
      <c r="F80" s="111">
        <v>0.41</v>
      </c>
      <c r="G80" s="111">
        <f t="shared" si="1"/>
        <v>32800</v>
      </c>
    </row>
    <row r="81" spans="1:7" x14ac:dyDescent="0.25">
      <c r="A81" s="58" t="s">
        <v>717</v>
      </c>
      <c r="B81" s="63">
        <v>367001182</v>
      </c>
      <c r="C81" s="64" t="s">
        <v>609</v>
      </c>
      <c r="D81" s="58" t="s">
        <v>532</v>
      </c>
      <c r="E81" s="676">
        <v>300000</v>
      </c>
      <c r="F81" s="111">
        <v>3.2500000000000001E-2</v>
      </c>
      <c r="G81" s="111">
        <f t="shared" si="1"/>
        <v>9750</v>
      </c>
    </row>
    <row r="82" spans="1:7" x14ac:dyDescent="0.25">
      <c r="A82" s="58" t="s">
        <v>718</v>
      </c>
      <c r="B82" s="63">
        <v>50004111</v>
      </c>
      <c r="C82" s="64" t="s">
        <v>610</v>
      </c>
      <c r="D82" s="58" t="s">
        <v>538</v>
      </c>
      <c r="E82" s="676">
        <v>20000</v>
      </c>
      <c r="F82" s="111">
        <v>2.31</v>
      </c>
      <c r="G82" s="111">
        <f t="shared" si="1"/>
        <v>46200</v>
      </c>
    </row>
    <row r="83" spans="1:7" ht="24" x14ac:dyDescent="0.25">
      <c r="A83" s="58" t="s">
        <v>719</v>
      </c>
      <c r="B83" s="63">
        <v>50001433</v>
      </c>
      <c r="C83" s="64" t="s">
        <v>611</v>
      </c>
      <c r="D83" s="58" t="s">
        <v>539</v>
      </c>
      <c r="E83" s="676">
        <v>10000</v>
      </c>
      <c r="F83" s="111">
        <v>2.64</v>
      </c>
      <c r="G83" s="111">
        <f t="shared" si="1"/>
        <v>26400</v>
      </c>
    </row>
    <row r="84" spans="1:7" x14ac:dyDescent="0.25">
      <c r="A84" s="58" t="s">
        <v>720</v>
      </c>
      <c r="B84" s="63">
        <v>367001188</v>
      </c>
      <c r="C84" s="64" t="s">
        <v>612</v>
      </c>
      <c r="D84" s="58" t="s">
        <v>532</v>
      </c>
      <c r="E84" s="676">
        <v>5000</v>
      </c>
      <c r="F84" s="111">
        <v>0.17</v>
      </c>
      <c r="G84" s="111">
        <f t="shared" si="1"/>
        <v>850.00000000000011</v>
      </c>
    </row>
    <row r="85" spans="1:7" x14ac:dyDescent="0.25">
      <c r="A85" s="58" t="s">
        <v>721</v>
      </c>
      <c r="B85" s="63">
        <v>50001470</v>
      </c>
      <c r="C85" s="64" t="s">
        <v>613</v>
      </c>
      <c r="D85" s="58" t="s">
        <v>532</v>
      </c>
      <c r="E85" s="676">
        <v>50000</v>
      </c>
      <c r="F85" s="111">
        <v>0.16</v>
      </c>
      <c r="G85" s="111">
        <f t="shared" si="1"/>
        <v>8000</v>
      </c>
    </row>
    <row r="86" spans="1:7" x14ac:dyDescent="0.25">
      <c r="A86" s="58" t="s">
        <v>722</v>
      </c>
      <c r="B86" s="63">
        <v>367001196</v>
      </c>
      <c r="C86" s="64" t="s">
        <v>614</v>
      </c>
      <c r="D86" s="58" t="s">
        <v>532</v>
      </c>
      <c r="E86" s="676">
        <v>400000</v>
      </c>
      <c r="F86" s="111">
        <v>2.5999999999999999E-2</v>
      </c>
      <c r="G86" s="111">
        <f t="shared" si="1"/>
        <v>10400</v>
      </c>
    </row>
    <row r="87" spans="1:7" x14ac:dyDescent="0.25">
      <c r="A87" s="58" t="s">
        <v>723</v>
      </c>
      <c r="B87" s="63">
        <v>367001198</v>
      </c>
      <c r="C87" s="64" t="s">
        <v>615</v>
      </c>
      <c r="D87" s="58" t="s">
        <v>539</v>
      </c>
      <c r="E87" s="676">
        <v>10000</v>
      </c>
      <c r="F87" s="111">
        <v>2.62</v>
      </c>
      <c r="G87" s="111">
        <f t="shared" si="1"/>
        <v>26200</v>
      </c>
    </row>
    <row r="88" spans="1:7" x14ac:dyDescent="0.25">
      <c r="A88" s="58" t="s">
        <v>724</v>
      </c>
      <c r="B88" s="63">
        <v>367001200</v>
      </c>
      <c r="C88" s="64" t="s">
        <v>616</v>
      </c>
      <c r="D88" s="58" t="s">
        <v>532</v>
      </c>
      <c r="E88" s="676">
        <v>500000</v>
      </c>
      <c r="F88" s="111">
        <v>0.20799999999999999</v>
      </c>
      <c r="G88" s="111">
        <f t="shared" si="1"/>
        <v>104000</v>
      </c>
    </row>
    <row r="89" spans="1:7" x14ac:dyDescent="0.25">
      <c r="A89" s="58" t="s">
        <v>725</v>
      </c>
      <c r="B89" s="63">
        <v>50001829</v>
      </c>
      <c r="C89" s="64" t="s">
        <v>617</v>
      </c>
      <c r="D89" s="58" t="s">
        <v>539</v>
      </c>
      <c r="E89" s="676">
        <v>15000</v>
      </c>
      <c r="F89" s="111">
        <v>5.19</v>
      </c>
      <c r="G89" s="111">
        <f t="shared" si="1"/>
        <v>77850</v>
      </c>
    </row>
    <row r="90" spans="1:7" x14ac:dyDescent="0.25">
      <c r="A90" s="58" t="s">
        <v>726</v>
      </c>
      <c r="B90" s="63">
        <v>50001543</v>
      </c>
      <c r="C90" s="64" t="s">
        <v>618</v>
      </c>
      <c r="D90" s="58" t="s">
        <v>532</v>
      </c>
      <c r="E90" s="676">
        <v>50000</v>
      </c>
      <c r="F90" s="111">
        <v>9.4499999999999993</v>
      </c>
      <c r="G90" s="111">
        <f t="shared" si="1"/>
        <v>472499.99999999994</v>
      </c>
    </row>
    <row r="91" spans="1:7" x14ac:dyDescent="0.25">
      <c r="A91" s="58" t="s">
        <v>727</v>
      </c>
      <c r="B91" s="63">
        <v>50001542</v>
      </c>
      <c r="C91" s="64" t="s">
        <v>619</v>
      </c>
      <c r="D91" s="58" t="s">
        <v>532</v>
      </c>
      <c r="E91" s="676">
        <v>50000</v>
      </c>
      <c r="F91" s="111">
        <v>9.39</v>
      </c>
      <c r="G91" s="111">
        <f t="shared" si="1"/>
        <v>469500</v>
      </c>
    </row>
    <row r="92" spans="1:7" x14ac:dyDescent="0.25">
      <c r="A92" s="58" t="s">
        <v>728</v>
      </c>
      <c r="B92" s="63">
        <v>50002224</v>
      </c>
      <c r="C92" s="64" t="s">
        <v>620</v>
      </c>
      <c r="D92" s="58" t="s">
        <v>532</v>
      </c>
      <c r="E92" s="676">
        <v>25000</v>
      </c>
      <c r="F92" s="111">
        <v>8.5</v>
      </c>
      <c r="G92" s="111">
        <f t="shared" si="1"/>
        <v>212500</v>
      </c>
    </row>
    <row r="93" spans="1:7" x14ac:dyDescent="0.25">
      <c r="A93" s="58" t="s">
        <v>729</v>
      </c>
      <c r="B93" s="63">
        <v>30002485</v>
      </c>
      <c r="C93" s="64" t="s">
        <v>621</v>
      </c>
      <c r="D93" s="58" t="s">
        <v>532</v>
      </c>
      <c r="E93" s="676">
        <v>250000</v>
      </c>
      <c r="F93" s="111">
        <v>0.11</v>
      </c>
      <c r="G93" s="111">
        <f t="shared" si="1"/>
        <v>27500</v>
      </c>
    </row>
    <row r="94" spans="1:7" x14ac:dyDescent="0.25">
      <c r="A94" s="58" t="s">
        <v>730</v>
      </c>
      <c r="B94" s="63">
        <v>367001213</v>
      </c>
      <c r="C94" s="64" t="s">
        <v>622</v>
      </c>
      <c r="D94" s="58" t="s">
        <v>539</v>
      </c>
      <c r="E94" s="676">
        <v>20000</v>
      </c>
      <c r="F94" s="111">
        <v>10.99</v>
      </c>
      <c r="G94" s="111">
        <f t="shared" si="1"/>
        <v>219800</v>
      </c>
    </row>
    <row r="95" spans="1:7" x14ac:dyDescent="0.25">
      <c r="A95" s="58" t="s">
        <v>731</v>
      </c>
      <c r="B95" s="63">
        <v>50003062</v>
      </c>
      <c r="C95" s="64" t="s">
        <v>623</v>
      </c>
      <c r="D95" s="58" t="s">
        <v>532</v>
      </c>
      <c r="E95" s="676">
        <v>500000</v>
      </c>
      <c r="F95" s="111">
        <v>5.4100000000000002E-2</v>
      </c>
      <c r="G95" s="111">
        <f t="shared" si="1"/>
        <v>27050</v>
      </c>
    </row>
    <row r="96" spans="1:7" ht="24" x14ac:dyDescent="0.25">
      <c r="A96" s="58" t="s">
        <v>732</v>
      </c>
      <c r="B96" s="63">
        <v>367001216</v>
      </c>
      <c r="C96" s="64" t="s">
        <v>624</v>
      </c>
      <c r="D96" s="58" t="s">
        <v>539</v>
      </c>
      <c r="E96" s="676">
        <v>20000</v>
      </c>
      <c r="F96" s="111">
        <v>2.0299999999999998</v>
      </c>
      <c r="G96" s="111">
        <f t="shared" si="1"/>
        <v>40599.999999999993</v>
      </c>
    </row>
    <row r="97" spans="1:7" x14ac:dyDescent="0.25">
      <c r="A97" s="58" t="s">
        <v>733</v>
      </c>
      <c r="B97" s="63">
        <v>367001217</v>
      </c>
      <c r="C97" s="64" t="s">
        <v>625</v>
      </c>
      <c r="D97" s="58" t="s">
        <v>532</v>
      </c>
      <c r="E97" s="676">
        <v>200000</v>
      </c>
      <c r="F97" s="111">
        <v>0.05</v>
      </c>
      <c r="G97" s="111">
        <f t="shared" si="1"/>
        <v>10000</v>
      </c>
    </row>
    <row r="98" spans="1:7" x14ac:dyDescent="0.25">
      <c r="A98" s="58" t="s">
        <v>734</v>
      </c>
      <c r="B98" s="63">
        <v>367001218</v>
      </c>
      <c r="C98" s="64" t="s">
        <v>626</v>
      </c>
      <c r="D98" s="58" t="s">
        <v>532</v>
      </c>
      <c r="E98" s="676">
        <v>150000</v>
      </c>
      <c r="F98" s="111">
        <v>0.05</v>
      </c>
      <c r="G98" s="111">
        <f t="shared" si="1"/>
        <v>7500</v>
      </c>
    </row>
    <row r="99" spans="1:7" x14ac:dyDescent="0.25">
      <c r="A99" s="58" t="s">
        <v>735</v>
      </c>
      <c r="B99" s="63">
        <v>367001219</v>
      </c>
      <c r="C99" s="64" t="s">
        <v>627</v>
      </c>
      <c r="D99" s="58" t="s">
        <v>532</v>
      </c>
      <c r="E99" s="676">
        <v>150000</v>
      </c>
      <c r="F99" s="111">
        <v>7.1999999999999995E-2</v>
      </c>
      <c r="G99" s="111">
        <f t="shared" si="1"/>
        <v>10800</v>
      </c>
    </row>
    <row r="100" spans="1:7" x14ac:dyDescent="0.25">
      <c r="A100" s="58" t="s">
        <v>736</v>
      </c>
      <c r="B100" s="63">
        <v>50001217</v>
      </c>
      <c r="C100" s="64" t="s">
        <v>628</v>
      </c>
      <c r="D100" s="58" t="s">
        <v>532</v>
      </c>
      <c r="E100" s="676">
        <v>200000</v>
      </c>
      <c r="F100" s="111">
        <v>8.2000000000000003E-2</v>
      </c>
      <c r="G100" s="111">
        <f t="shared" si="1"/>
        <v>16400</v>
      </c>
    </row>
    <row r="101" spans="1:7" x14ac:dyDescent="0.25">
      <c r="A101" s="58" t="s">
        <v>737</v>
      </c>
      <c r="B101" s="63">
        <v>367001223</v>
      </c>
      <c r="C101" s="64" t="s">
        <v>629</v>
      </c>
      <c r="D101" s="58" t="s">
        <v>532</v>
      </c>
      <c r="E101" s="676">
        <v>70000</v>
      </c>
      <c r="F101" s="111">
        <v>8.6599999999999996E-2</v>
      </c>
      <c r="G101" s="111">
        <f t="shared" si="1"/>
        <v>6062</v>
      </c>
    </row>
    <row r="102" spans="1:7" x14ac:dyDescent="0.25">
      <c r="A102" s="58" t="s">
        <v>738</v>
      </c>
      <c r="B102" s="63">
        <v>367001224</v>
      </c>
      <c r="C102" s="64" t="s">
        <v>630</v>
      </c>
      <c r="D102" s="58" t="s">
        <v>532</v>
      </c>
      <c r="E102" s="676">
        <v>120000</v>
      </c>
      <c r="F102" s="111">
        <v>0.45</v>
      </c>
      <c r="G102" s="111">
        <f t="shared" si="1"/>
        <v>54000</v>
      </c>
    </row>
    <row r="103" spans="1:7" x14ac:dyDescent="0.25">
      <c r="A103" s="58" t="s">
        <v>739</v>
      </c>
      <c r="B103" s="63">
        <v>367001225</v>
      </c>
      <c r="C103" s="64" t="s">
        <v>631</v>
      </c>
      <c r="D103" s="58" t="s">
        <v>532</v>
      </c>
      <c r="E103" s="676">
        <v>70000</v>
      </c>
      <c r="F103" s="111">
        <v>0.1573</v>
      </c>
      <c r="G103" s="111">
        <f t="shared" si="1"/>
        <v>11011</v>
      </c>
    </row>
    <row r="104" spans="1:7" ht="24" x14ac:dyDescent="0.25">
      <c r="A104" s="58" t="s">
        <v>740</v>
      </c>
      <c r="B104" s="63">
        <v>367001233</v>
      </c>
      <c r="C104" s="64" t="s">
        <v>632</v>
      </c>
      <c r="D104" s="58" t="s">
        <v>571</v>
      </c>
      <c r="E104" s="676">
        <v>300000</v>
      </c>
      <c r="F104" s="111">
        <v>0.14000000000000001</v>
      </c>
      <c r="G104" s="111">
        <f t="shared" si="1"/>
        <v>42000.000000000007</v>
      </c>
    </row>
    <row r="105" spans="1:7" x14ac:dyDescent="0.25">
      <c r="A105" s="58" t="s">
        <v>741</v>
      </c>
      <c r="B105" s="63">
        <v>50001274</v>
      </c>
      <c r="C105" s="64" t="s">
        <v>633</v>
      </c>
      <c r="D105" s="58" t="s">
        <v>534</v>
      </c>
      <c r="E105" s="676">
        <v>10000</v>
      </c>
      <c r="F105" s="111">
        <v>2.82</v>
      </c>
      <c r="G105" s="111">
        <f t="shared" si="1"/>
        <v>28200</v>
      </c>
    </row>
    <row r="106" spans="1:7" x14ac:dyDescent="0.25">
      <c r="A106" s="58" t="s">
        <v>742</v>
      </c>
      <c r="B106" s="63">
        <v>367001239</v>
      </c>
      <c r="C106" s="64" t="s">
        <v>634</v>
      </c>
      <c r="D106" s="58" t="s">
        <v>604</v>
      </c>
      <c r="E106" s="676">
        <v>50000</v>
      </c>
      <c r="F106" s="111">
        <v>7</v>
      </c>
      <c r="G106" s="111">
        <f t="shared" si="1"/>
        <v>350000</v>
      </c>
    </row>
    <row r="107" spans="1:7" ht="25.5" customHeight="1" x14ac:dyDescent="0.25">
      <c r="A107" s="58" t="s">
        <v>888</v>
      </c>
      <c r="B107" s="63">
        <v>50003373</v>
      </c>
      <c r="C107" s="64" t="s">
        <v>635</v>
      </c>
      <c r="D107" s="58" t="s">
        <v>604</v>
      </c>
      <c r="E107" s="676">
        <v>300000</v>
      </c>
      <c r="F107" s="111">
        <v>9.1999999999999998E-2</v>
      </c>
      <c r="G107" s="111">
        <f t="shared" si="1"/>
        <v>27600</v>
      </c>
    </row>
    <row r="108" spans="1:7" ht="22.5" customHeight="1" x14ac:dyDescent="0.25">
      <c r="A108" s="58" t="s">
        <v>889</v>
      </c>
      <c r="B108" s="63">
        <v>50001007</v>
      </c>
      <c r="C108" s="64" t="s">
        <v>636</v>
      </c>
      <c r="D108" s="58" t="s">
        <v>539</v>
      </c>
      <c r="E108" s="676">
        <v>50000</v>
      </c>
      <c r="F108" s="111">
        <v>1.2</v>
      </c>
      <c r="G108" s="111">
        <f t="shared" si="1"/>
        <v>60000</v>
      </c>
    </row>
    <row r="109" spans="1:7" ht="21.75" customHeight="1" x14ac:dyDescent="0.25">
      <c r="A109" s="58" t="s">
        <v>890</v>
      </c>
      <c r="B109" s="63">
        <v>50001475</v>
      </c>
      <c r="C109" s="64" t="s">
        <v>637</v>
      </c>
      <c r="D109" s="58" t="s">
        <v>532</v>
      </c>
      <c r="E109" s="676">
        <v>450000</v>
      </c>
      <c r="F109" s="111">
        <v>0.104</v>
      </c>
      <c r="G109" s="111">
        <f t="shared" si="1"/>
        <v>46800</v>
      </c>
    </row>
    <row r="110" spans="1:7" ht="25.5" customHeight="1" x14ac:dyDescent="0.25">
      <c r="A110" s="58" t="s">
        <v>891</v>
      </c>
      <c r="B110" s="63">
        <v>367001261</v>
      </c>
      <c r="C110" s="64" t="s">
        <v>638</v>
      </c>
      <c r="D110" s="58" t="s">
        <v>532</v>
      </c>
      <c r="E110" s="676">
        <v>150000</v>
      </c>
      <c r="F110" s="111">
        <v>0.13</v>
      </c>
      <c r="G110" s="111">
        <f t="shared" si="1"/>
        <v>19500</v>
      </c>
    </row>
    <row r="111" spans="1:7" ht="24" x14ac:dyDescent="0.25">
      <c r="A111" s="58" t="s">
        <v>892</v>
      </c>
      <c r="B111" s="63">
        <v>367001290</v>
      </c>
      <c r="C111" s="64" t="s">
        <v>639</v>
      </c>
      <c r="D111" s="58" t="s">
        <v>532</v>
      </c>
      <c r="E111" s="676">
        <v>50000</v>
      </c>
      <c r="F111" s="111">
        <v>6.5699999999999995E-2</v>
      </c>
      <c r="G111" s="111">
        <f t="shared" si="1"/>
        <v>3284.9999999999995</v>
      </c>
    </row>
    <row r="112" spans="1:7" ht="24" x14ac:dyDescent="0.25">
      <c r="A112" s="58" t="s">
        <v>893</v>
      </c>
      <c r="B112" s="63">
        <v>50002300</v>
      </c>
      <c r="C112" s="64" t="s">
        <v>640</v>
      </c>
      <c r="D112" s="58" t="s">
        <v>532</v>
      </c>
      <c r="E112" s="676">
        <v>200000</v>
      </c>
      <c r="F112" s="111">
        <v>0.12</v>
      </c>
      <c r="G112" s="111">
        <f t="shared" si="1"/>
        <v>24000</v>
      </c>
    </row>
    <row r="113" spans="1:7" ht="24" x14ac:dyDescent="0.25">
      <c r="A113" s="58" t="s">
        <v>894</v>
      </c>
      <c r="B113" s="63">
        <v>367001270</v>
      </c>
      <c r="C113" s="64" t="s">
        <v>879</v>
      </c>
      <c r="D113" s="58" t="s">
        <v>641</v>
      </c>
      <c r="E113" s="676">
        <v>30000</v>
      </c>
      <c r="F113" s="111">
        <v>15</v>
      </c>
      <c r="G113" s="111">
        <f t="shared" si="1"/>
        <v>450000</v>
      </c>
    </row>
    <row r="114" spans="1:7" ht="24" x14ac:dyDescent="0.25">
      <c r="A114" s="58" t="s">
        <v>895</v>
      </c>
      <c r="B114" s="63">
        <v>50003302</v>
      </c>
      <c r="C114" s="64" t="s">
        <v>642</v>
      </c>
      <c r="D114" s="58" t="s">
        <v>532</v>
      </c>
      <c r="E114" s="676">
        <v>130000</v>
      </c>
      <c r="F114" s="111">
        <v>0.1</v>
      </c>
      <c r="G114" s="111">
        <f t="shared" si="1"/>
        <v>13000</v>
      </c>
    </row>
    <row r="115" spans="1:7" ht="24" x14ac:dyDescent="0.25">
      <c r="A115" s="58" t="s">
        <v>896</v>
      </c>
      <c r="B115" s="63">
        <v>50002974</v>
      </c>
      <c r="C115" s="64" t="s">
        <v>643</v>
      </c>
      <c r="D115" s="58" t="s">
        <v>532</v>
      </c>
      <c r="E115" s="676">
        <v>130000</v>
      </c>
      <c r="F115" s="111">
        <v>0.128</v>
      </c>
      <c r="G115" s="111">
        <f t="shared" si="1"/>
        <v>16640</v>
      </c>
    </row>
    <row r="116" spans="1:7" ht="24" x14ac:dyDescent="0.25">
      <c r="A116" s="58" t="s">
        <v>897</v>
      </c>
      <c r="B116" s="63">
        <v>367001273</v>
      </c>
      <c r="C116" s="64" t="s">
        <v>644</v>
      </c>
      <c r="D116" s="58" t="s">
        <v>532</v>
      </c>
      <c r="E116" s="676">
        <v>120000</v>
      </c>
      <c r="F116" s="111">
        <v>0.2898</v>
      </c>
      <c r="G116" s="111">
        <f t="shared" si="1"/>
        <v>34776</v>
      </c>
    </row>
    <row r="117" spans="1:7" ht="24" x14ac:dyDescent="0.25">
      <c r="A117" s="58" t="s">
        <v>898</v>
      </c>
      <c r="B117" s="63">
        <v>367001274</v>
      </c>
      <c r="C117" s="64" t="s">
        <v>645</v>
      </c>
      <c r="D117" s="58" t="s">
        <v>532</v>
      </c>
      <c r="E117" s="676">
        <v>120000</v>
      </c>
      <c r="F117" s="111">
        <v>0.47220000000000001</v>
      </c>
      <c r="G117" s="111">
        <f t="shared" si="1"/>
        <v>56664</v>
      </c>
    </row>
    <row r="118" spans="1:7" ht="24" x14ac:dyDescent="0.25">
      <c r="A118" s="58" t="s">
        <v>900</v>
      </c>
      <c r="B118" s="63">
        <v>367001289</v>
      </c>
      <c r="C118" s="64" t="s">
        <v>646</v>
      </c>
      <c r="D118" s="58" t="s">
        <v>532</v>
      </c>
      <c r="E118" s="676">
        <v>270000</v>
      </c>
      <c r="F118" s="111">
        <v>3.7900000000000003E-2</v>
      </c>
      <c r="G118" s="111">
        <f t="shared" si="1"/>
        <v>10233</v>
      </c>
    </row>
    <row r="119" spans="1:7" ht="24" x14ac:dyDescent="0.25">
      <c r="A119" s="58" t="s">
        <v>901</v>
      </c>
      <c r="B119" s="63">
        <v>367001297</v>
      </c>
      <c r="C119" s="64" t="s">
        <v>647</v>
      </c>
      <c r="D119" s="58" t="s">
        <v>538</v>
      </c>
      <c r="E119" s="676">
        <v>40000</v>
      </c>
      <c r="F119" s="111">
        <v>5</v>
      </c>
      <c r="G119" s="111">
        <f t="shared" si="1"/>
        <v>200000</v>
      </c>
    </row>
    <row r="120" spans="1:7" ht="24" x14ac:dyDescent="0.25">
      <c r="A120" s="58" t="s">
        <v>902</v>
      </c>
      <c r="B120" s="63">
        <v>50001155</v>
      </c>
      <c r="C120" s="64" t="s">
        <v>648</v>
      </c>
      <c r="D120" s="58" t="s">
        <v>649</v>
      </c>
      <c r="E120" s="676">
        <v>80000</v>
      </c>
      <c r="F120" s="111">
        <v>1</v>
      </c>
      <c r="G120" s="111">
        <f t="shared" si="1"/>
        <v>80000</v>
      </c>
    </row>
    <row r="121" spans="1:7" ht="24" x14ac:dyDescent="0.25">
      <c r="A121" s="58" t="s">
        <v>903</v>
      </c>
      <c r="B121" s="63">
        <v>50001154</v>
      </c>
      <c r="C121" s="64" t="s">
        <v>652</v>
      </c>
      <c r="D121" s="58" t="s">
        <v>649</v>
      </c>
      <c r="E121" s="676">
        <v>100000</v>
      </c>
      <c r="F121" s="111">
        <v>0.2</v>
      </c>
      <c r="G121" s="111">
        <f t="shared" si="1"/>
        <v>20000</v>
      </c>
    </row>
    <row r="122" spans="1:7" ht="24" x14ac:dyDescent="0.25">
      <c r="A122" s="58" t="s">
        <v>904</v>
      </c>
      <c r="B122" s="63">
        <v>50001156</v>
      </c>
      <c r="C122" s="64" t="s">
        <v>650</v>
      </c>
      <c r="D122" s="58" t="s">
        <v>539</v>
      </c>
      <c r="E122" s="676">
        <v>3000</v>
      </c>
      <c r="F122" s="111">
        <v>4.8</v>
      </c>
      <c r="G122" s="111">
        <f t="shared" si="1"/>
        <v>14400</v>
      </c>
    </row>
    <row r="123" spans="1:7" ht="24" x14ac:dyDescent="0.25">
      <c r="A123" s="58" t="s">
        <v>905</v>
      </c>
      <c r="B123" s="63">
        <v>50002314</v>
      </c>
      <c r="C123" s="64" t="s">
        <v>651</v>
      </c>
      <c r="D123" s="58" t="s">
        <v>538</v>
      </c>
      <c r="E123" s="676">
        <v>80000</v>
      </c>
      <c r="F123" s="111">
        <v>1.109</v>
      </c>
      <c r="G123" s="111">
        <f t="shared" si="1"/>
        <v>88720</v>
      </c>
    </row>
    <row r="124" spans="1:7" x14ac:dyDescent="0.25">
      <c r="A124" s="983" t="s">
        <v>2948</v>
      </c>
      <c r="B124" s="984"/>
      <c r="C124" s="985"/>
      <c r="D124" s="601"/>
      <c r="E124" s="601"/>
      <c r="F124" s="602"/>
      <c r="G124" s="602">
        <f>SUM(G8:G123)</f>
        <v>7172336</v>
      </c>
    </row>
  </sheetData>
  <mergeCells count="5">
    <mergeCell ref="A124:C124"/>
    <mergeCell ref="A2:E2"/>
    <mergeCell ref="A3:E3"/>
    <mergeCell ref="A4:E4"/>
    <mergeCell ref="A6:G6"/>
  </mergeCells>
  <pageMargins left="0.11811023622047245" right="0.11811023622047245" top="0.78740157480314965" bottom="0.78740157480314965" header="0.31496062992125984" footer="0.31496062992125984"/>
  <pageSetup paperSize="9" scale="85"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K28"/>
  <sheetViews>
    <sheetView workbookViewId="0">
      <selection activeCell="B8" sqref="B8:B27"/>
    </sheetView>
  </sheetViews>
  <sheetFormatPr defaultRowHeight="15" x14ac:dyDescent="0.25"/>
  <cols>
    <col min="1" max="1" width="5.85546875" bestFit="1" customWidth="1"/>
    <col min="2" max="2" width="12.5703125" style="128" customWidth="1"/>
    <col min="3" max="3" width="46.28515625" customWidth="1"/>
    <col min="4" max="4" width="16.5703125" customWidth="1"/>
    <col min="5" max="5" width="8.140625" style="128" bestFit="1" customWidth="1"/>
    <col min="6" max="6" width="6.7109375" bestFit="1" customWidth="1"/>
    <col min="7" max="7" width="7.28515625" bestFit="1" customWidth="1"/>
    <col min="8" max="8" width="10.7109375" bestFit="1" customWidth="1"/>
  </cols>
  <sheetData>
    <row r="2" spans="1:11" ht="18.75" x14ac:dyDescent="0.25">
      <c r="C2" s="757" t="s">
        <v>0</v>
      </c>
      <c r="D2" s="757"/>
      <c r="E2" s="757"/>
      <c r="F2" s="757"/>
      <c r="G2" s="97"/>
      <c r="H2" s="97"/>
      <c r="I2" s="97"/>
      <c r="J2" s="97"/>
      <c r="K2" s="97"/>
    </row>
    <row r="3" spans="1:11" ht="18.75" x14ac:dyDescent="0.25">
      <c r="C3" s="757" t="s">
        <v>1</v>
      </c>
      <c r="D3" s="757"/>
      <c r="E3" s="757"/>
      <c r="F3" s="757"/>
      <c r="G3" s="97"/>
      <c r="H3" s="97"/>
      <c r="I3" s="97"/>
      <c r="J3" s="97"/>
      <c r="K3" s="97"/>
    </row>
    <row r="4" spans="1:11" ht="15.75" x14ac:dyDescent="0.25">
      <c r="C4" s="790" t="s">
        <v>2</v>
      </c>
      <c r="D4" s="790"/>
      <c r="E4" s="790"/>
      <c r="F4" s="790"/>
      <c r="G4" s="98"/>
      <c r="H4" s="98"/>
      <c r="I4" s="98"/>
      <c r="J4" s="98"/>
      <c r="K4" s="98"/>
    </row>
    <row r="5" spans="1:11" ht="15.75" thickBot="1" x14ac:dyDescent="0.3"/>
    <row r="6" spans="1:11" ht="33.75" x14ac:dyDescent="0.65">
      <c r="A6" s="989" t="s">
        <v>934</v>
      </c>
      <c r="B6" s="990"/>
      <c r="C6" s="990"/>
      <c r="D6" s="990"/>
      <c r="E6" s="990"/>
      <c r="F6" s="990"/>
      <c r="G6" s="990"/>
      <c r="H6" s="991"/>
    </row>
    <row r="7" spans="1:11" ht="24" x14ac:dyDescent="0.25">
      <c r="A7" s="133" t="s">
        <v>935</v>
      </c>
      <c r="B7" s="133" t="s">
        <v>14</v>
      </c>
      <c r="C7" s="154" t="s">
        <v>906</v>
      </c>
      <c r="D7" s="133" t="s">
        <v>907</v>
      </c>
      <c r="E7" s="133" t="s">
        <v>7</v>
      </c>
      <c r="F7" s="154" t="s">
        <v>824</v>
      </c>
      <c r="G7" s="130" t="s">
        <v>868</v>
      </c>
      <c r="H7" s="130" t="s">
        <v>869</v>
      </c>
    </row>
    <row r="8" spans="1:11" x14ac:dyDescent="0.25">
      <c r="A8" s="58" t="s">
        <v>936</v>
      </c>
      <c r="B8" s="62">
        <v>50001163</v>
      </c>
      <c r="C8" s="64" t="s">
        <v>908</v>
      </c>
      <c r="D8" s="58" t="s">
        <v>532</v>
      </c>
      <c r="E8" s="58" t="s">
        <v>3227</v>
      </c>
      <c r="F8" s="58">
        <v>1080</v>
      </c>
      <c r="G8" s="274">
        <v>9.4600000000000009</v>
      </c>
      <c r="H8" s="274">
        <f>G8*F8</f>
        <v>10216.800000000001</v>
      </c>
    </row>
    <row r="9" spans="1:11" x14ac:dyDescent="0.25">
      <c r="A9" s="58" t="s">
        <v>937</v>
      </c>
      <c r="B9" s="62">
        <v>50004002</v>
      </c>
      <c r="C9" s="64" t="s">
        <v>909</v>
      </c>
      <c r="D9" s="58" t="s">
        <v>532</v>
      </c>
      <c r="E9" s="58" t="s">
        <v>3227</v>
      </c>
      <c r="F9" s="58">
        <v>1440</v>
      </c>
      <c r="G9" s="274">
        <v>2.29</v>
      </c>
      <c r="H9" s="274">
        <f>F9*G9</f>
        <v>3297.6</v>
      </c>
    </row>
    <row r="10" spans="1:11" ht="48" x14ac:dyDescent="0.25">
      <c r="A10" s="58" t="s">
        <v>938</v>
      </c>
      <c r="B10" s="62">
        <v>50004010</v>
      </c>
      <c r="C10" s="64" t="s">
        <v>910</v>
      </c>
      <c r="D10" s="58" t="s">
        <v>939</v>
      </c>
      <c r="E10" s="58" t="s">
        <v>539</v>
      </c>
      <c r="F10" s="58">
        <v>18</v>
      </c>
      <c r="G10" s="274">
        <v>4.96</v>
      </c>
      <c r="H10" s="274">
        <f t="shared" ref="H10:H27" si="0">F10*G10</f>
        <v>89.28</v>
      </c>
    </row>
    <row r="11" spans="1:11" ht="22.5" customHeight="1" x14ac:dyDescent="0.25">
      <c r="A11" s="58" t="s">
        <v>940</v>
      </c>
      <c r="B11" s="62">
        <v>50003321</v>
      </c>
      <c r="C11" s="64" t="s">
        <v>911</v>
      </c>
      <c r="D11" s="58" t="s">
        <v>912</v>
      </c>
      <c r="E11" s="58" t="s">
        <v>3227</v>
      </c>
      <c r="F11" s="58">
        <v>360</v>
      </c>
      <c r="G11" s="274">
        <v>4.71</v>
      </c>
      <c r="H11" s="274">
        <f t="shared" si="0"/>
        <v>1695.6</v>
      </c>
    </row>
    <row r="12" spans="1:11" x14ac:dyDescent="0.25">
      <c r="A12" s="58" t="s">
        <v>941</v>
      </c>
      <c r="B12" s="58"/>
      <c r="C12" s="64" t="s">
        <v>913</v>
      </c>
      <c r="D12" s="58" t="s">
        <v>532</v>
      </c>
      <c r="E12" s="58" t="s">
        <v>3227</v>
      </c>
      <c r="F12" s="58">
        <v>360</v>
      </c>
      <c r="G12" s="274">
        <v>5.59</v>
      </c>
      <c r="H12" s="274">
        <f t="shared" si="0"/>
        <v>2012.3999999999999</v>
      </c>
    </row>
    <row r="13" spans="1:11" x14ac:dyDescent="0.25">
      <c r="A13" s="58" t="s">
        <v>942</v>
      </c>
      <c r="B13" s="62">
        <v>367001346</v>
      </c>
      <c r="C13" s="64" t="s">
        <v>914</v>
      </c>
      <c r="D13" s="58" t="s">
        <v>532</v>
      </c>
      <c r="E13" s="58" t="s">
        <v>3227</v>
      </c>
      <c r="F13" s="58">
        <v>360</v>
      </c>
      <c r="G13" s="274">
        <v>3.33</v>
      </c>
      <c r="H13" s="274">
        <f t="shared" si="0"/>
        <v>1198.8</v>
      </c>
    </row>
    <row r="14" spans="1:11" x14ac:dyDescent="0.25">
      <c r="A14" s="58" t="s">
        <v>943</v>
      </c>
      <c r="B14" s="62">
        <v>50003625</v>
      </c>
      <c r="C14" s="64" t="s">
        <v>915</v>
      </c>
      <c r="D14" s="58" t="s">
        <v>532</v>
      </c>
      <c r="E14" s="58" t="s">
        <v>3227</v>
      </c>
      <c r="F14" s="58">
        <v>360</v>
      </c>
      <c r="G14" s="274">
        <v>1.41</v>
      </c>
      <c r="H14" s="274">
        <f t="shared" si="0"/>
        <v>507.59999999999997</v>
      </c>
    </row>
    <row r="15" spans="1:11" ht="28.5" customHeight="1" x14ac:dyDescent="0.25">
      <c r="A15" s="58" t="s">
        <v>944</v>
      </c>
      <c r="B15" s="62">
        <v>367001317</v>
      </c>
      <c r="C15" s="64" t="s">
        <v>916</v>
      </c>
      <c r="D15" s="58" t="s">
        <v>917</v>
      </c>
      <c r="E15" s="58" t="s">
        <v>3227</v>
      </c>
      <c r="F15" s="58">
        <v>720</v>
      </c>
      <c r="G15" s="274">
        <v>3.33</v>
      </c>
      <c r="H15" s="274">
        <f t="shared" si="0"/>
        <v>2397.6</v>
      </c>
    </row>
    <row r="16" spans="1:11" x14ac:dyDescent="0.25">
      <c r="A16" s="58" t="s">
        <v>945</v>
      </c>
      <c r="B16" s="62">
        <v>50003630</v>
      </c>
      <c r="C16" s="64" t="s">
        <v>918</v>
      </c>
      <c r="D16" s="58" t="s">
        <v>532</v>
      </c>
      <c r="E16" s="58" t="s">
        <v>3227</v>
      </c>
      <c r="F16" s="58">
        <v>420</v>
      </c>
      <c r="G16" s="274">
        <v>2.08</v>
      </c>
      <c r="H16" s="274">
        <f t="shared" si="0"/>
        <v>873.6</v>
      </c>
    </row>
    <row r="17" spans="1:8" x14ac:dyDescent="0.25">
      <c r="A17" s="58" t="s">
        <v>946</v>
      </c>
      <c r="B17" s="62">
        <v>50002787</v>
      </c>
      <c r="C17" s="64" t="s">
        <v>919</v>
      </c>
      <c r="D17" s="58" t="s">
        <v>532</v>
      </c>
      <c r="E17" s="58" t="s">
        <v>3227</v>
      </c>
      <c r="F17" s="58">
        <v>840</v>
      </c>
      <c r="G17" s="274">
        <v>2.82</v>
      </c>
      <c r="H17" s="274">
        <f t="shared" si="0"/>
        <v>2368.7999999999997</v>
      </c>
    </row>
    <row r="18" spans="1:8" x14ac:dyDescent="0.25">
      <c r="A18" s="58" t="s">
        <v>947</v>
      </c>
      <c r="B18" s="62">
        <v>367001183</v>
      </c>
      <c r="C18" s="64" t="s">
        <v>920</v>
      </c>
      <c r="D18" s="58" t="s">
        <v>532</v>
      </c>
      <c r="E18" s="58" t="s">
        <v>3227</v>
      </c>
      <c r="F18" s="58">
        <v>1440</v>
      </c>
      <c r="G18" s="274">
        <v>0.32</v>
      </c>
      <c r="H18" s="274">
        <f t="shared" si="0"/>
        <v>460.8</v>
      </c>
    </row>
    <row r="19" spans="1:8" ht="24" x14ac:dyDescent="0.25">
      <c r="A19" s="58" t="s">
        <v>948</v>
      </c>
      <c r="B19" s="62">
        <v>367001193</v>
      </c>
      <c r="C19" s="64" t="s">
        <v>921</v>
      </c>
      <c r="D19" s="78" t="s">
        <v>922</v>
      </c>
      <c r="E19" s="78" t="s">
        <v>539</v>
      </c>
      <c r="F19" s="58">
        <v>18</v>
      </c>
      <c r="G19" s="274">
        <v>59</v>
      </c>
      <c r="H19" s="274">
        <f t="shared" si="0"/>
        <v>1062</v>
      </c>
    </row>
    <row r="20" spans="1:8" ht="23.25" customHeight="1" x14ac:dyDescent="0.25">
      <c r="A20" s="58" t="s">
        <v>949</v>
      </c>
      <c r="B20" s="62">
        <v>50002379</v>
      </c>
      <c r="C20" s="64" t="s">
        <v>923</v>
      </c>
      <c r="D20" s="78" t="s">
        <v>924</v>
      </c>
      <c r="E20" s="78" t="s">
        <v>7</v>
      </c>
      <c r="F20" s="58">
        <v>60</v>
      </c>
      <c r="G20" s="274">
        <v>234.92</v>
      </c>
      <c r="H20" s="274">
        <f t="shared" si="0"/>
        <v>14095.199999999999</v>
      </c>
    </row>
    <row r="21" spans="1:8" ht="72" x14ac:dyDescent="0.25">
      <c r="A21" s="58" t="s">
        <v>657</v>
      </c>
      <c r="B21" s="62">
        <v>50002710</v>
      </c>
      <c r="C21" s="85" t="s">
        <v>925</v>
      </c>
      <c r="D21" s="78" t="s">
        <v>926</v>
      </c>
      <c r="E21" s="78" t="s">
        <v>3228</v>
      </c>
      <c r="F21" s="58">
        <v>60</v>
      </c>
      <c r="G21" s="274">
        <v>47.42</v>
      </c>
      <c r="H21" s="274">
        <f t="shared" si="0"/>
        <v>2845.2000000000003</v>
      </c>
    </row>
    <row r="22" spans="1:8" x14ac:dyDescent="0.25">
      <c r="A22" s="58" t="s">
        <v>950</v>
      </c>
      <c r="B22" s="62">
        <v>50003626</v>
      </c>
      <c r="C22" s="64" t="s">
        <v>927</v>
      </c>
      <c r="D22" s="58" t="s">
        <v>532</v>
      </c>
      <c r="E22" s="58" t="s">
        <v>3227</v>
      </c>
      <c r="F22" s="58">
        <v>360</v>
      </c>
      <c r="G22" s="274">
        <v>0.96</v>
      </c>
      <c r="H22" s="274">
        <f t="shared" si="0"/>
        <v>345.59999999999997</v>
      </c>
    </row>
    <row r="23" spans="1:8" ht="24" x14ac:dyDescent="0.25">
      <c r="A23" s="58" t="s">
        <v>951</v>
      </c>
      <c r="B23" s="62">
        <v>367001332</v>
      </c>
      <c r="C23" s="64" t="s">
        <v>928</v>
      </c>
      <c r="D23" s="58" t="s">
        <v>541</v>
      </c>
      <c r="E23" s="58" t="s">
        <v>3227</v>
      </c>
      <c r="F23" s="58">
        <v>360</v>
      </c>
      <c r="G23" s="274">
        <v>8</v>
      </c>
      <c r="H23" s="274">
        <f t="shared" si="0"/>
        <v>2880</v>
      </c>
    </row>
    <row r="24" spans="1:8" ht="24" x14ac:dyDescent="0.25">
      <c r="A24" s="58" t="s">
        <v>952</v>
      </c>
      <c r="B24" s="62">
        <v>367001262</v>
      </c>
      <c r="C24" s="64" t="s">
        <v>929</v>
      </c>
      <c r="D24" s="58" t="s">
        <v>541</v>
      </c>
      <c r="E24" s="58" t="s">
        <v>3227</v>
      </c>
      <c r="F24" s="58">
        <v>720</v>
      </c>
      <c r="G24" s="274">
        <v>0.39</v>
      </c>
      <c r="H24" s="274">
        <f t="shared" si="0"/>
        <v>280.8</v>
      </c>
    </row>
    <row r="25" spans="1:8" x14ac:dyDescent="0.25">
      <c r="A25" s="58" t="s">
        <v>953</v>
      </c>
      <c r="B25" s="62">
        <v>50003627</v>
      </c>
      <c r="C25" s="64" t="s">
        <v>930</v>
      </c>
      <c r="D25" s="58" t="s">
        <v>532</v>
      </c>
      <c r="E25" s="58" t="s">
        <v>3227</v>
      </c>
      <c r="F25" s="58">
        <v>48</v>
      </c>
      <c r="G25" s="274">
        <v>12.97</v>
      </c>
      <c r="H25" s="274">
        <f t="shared" si="0"/>
        <v>622.56000000000006</v>
      </c>
    </row>
    <row r="26" spans="1:8" ht="72" x14ac:dyDescent="0.25">
      <c r="A26" s="58" t="s">
        <v>954</v>
      </c>
      <c r="B26" s="62">
        <v>50003628</v>
      </c>
      <c r="C26" s="64" t="s">
        <v>931</v>
      </c>
      <c r="D26" s="58" t="s">
        <v>932</v>
      </c>
      <c r="E26" s="58" t="s">
        <v>3229</v>
      </c>
      <c r="F26" s="58">
        <v>420</v>
      </c>
      <c r="G26" s="274">
        <v>368.86</v>
      </c>
      <c r="H26" s="274">
        <f t="shared" si="0"/>
        <v>154921.20000000001</v>
      </c>
    </row>
    <row r="27" spans="1:8" ht="24" x14ac:dyDescent="0.25">
      <c r="A27" s="58" t="s">
        <v>955</v>
      </c>
      <c r="B27" s="62">
        <v>50002991</v>
      </c>
      <c r="C27" s="64" t="s">
        <v>933</v>
      </c>
      <c r="D27" s="58" t="s">
        <v>532</v>
      </c>
      <c r="E27" s="58" t="s">
        <v>3227</v>
      </c>
      <c r="F27" s="58">
        <v>720</v>
      </c>
      <c r="G27" s="274">
        <v>40</v>
      </c>
      <c r="H27" s="274">
        <f t="shared" si="0"/>
        <v>28800</v>
      </c>
    </row>
    <row r="28" spans="1:8" x14ac:dyDescent="0.25">
      <c r="A28" s="896" t="s">
        <v>2885</v>
      </c>
      <c r="B28" s="896"/>
      <c r="C28" s="896"/>
      <c r="D28" s="544"/>
      <c r="E28" s="544"/>
      <c r="F28" s="544"/>
      <c r="G28" s="546"/>
      <c r="H28" s="546">
        <f>SUM(H8:H27)</f>
        <v>230971.44</v>
      </c>
    </row>
  </sheetData>
  <mergeCells count="5">
    <mergeCell ref="C2:F2"/>
    <mergeCell ref="C3:F3"/>
    <mergeCell ref="C4:F4"/>
    <mergeCell ref="A6:H6"/>
    <mergeCell ref="A28:C28"/>
  </mergeCells>
  <pageMargins left="0.11811023622047245" right="0.11811023622047245" top="0.59055118110236227" bottom="0.59055118110236227" header="0.31496062992125984" footer="0.31496062992125984"/>
  <pageSetup paperSize="9" scale="9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04"/>
  <sheetViews>
    <sheetView workbookViewId="0">
      <selection activeCell="A103" sqref="A103:XFD103"/>
    </sheetView>
  </sheetViews>
  <sheetFormatPr defaultRowHeight="15" x14ac:dyDescent="0.25"/>
  <cols>
    <col min="1" max="1" width="5" customWidth="1"/>
    <col min="2" max="2" width="9.5703125" style="128" bestFit="1" customWidth="1"/>
    <col min="3" max="3" width="13.140625" customWidth="1"/>
    <col min="4" max="4" width="55.7109375" style="43" customWidth="1"/>
    <col min="5" max="5" width="7.85546875" style="41" bestFit="1" customWidth="1"/>
    <col min="6" max="6" width="6.140625" bestFit="1" customWidth="1"/>
    <col min="7" max="7" width="6.28515625" bestFit="1" customWidth="1"/>
    <col min="8" max="8" width="10.85546875" bestFit="1" customWidth="1"/>
  </cols>
  <sheetData>
    <row r="1" spans="1:8" ht="18.75" x14ac:dyDescent="0.3">
      <c r="A1" s="996" t="s">
        <v>0</v>
      </c>
      <c r="B1" s="996"/>
      <c r="C1" s="996"/>
      <c r="D1" s="996"/>
      <c r="E1" s="996"/>
      <c r="F1" s="996"/>
      <c r="G1" s="996"/>
    </row>
    <row r="2" spans="1:8" ht="18.75" x14ac:dyDescent="0.3">
      <c r="A2" s="996" t="s">
        <v>1</v>
      </c>
      <c r="B2" s="996"/>
      <c r="C2" s="996"/>
      <c r="D2" s="996"/>
      <c r="E2" s="996"/>
      <c r="F2" s="996"/>
      <c r="G2" s="996"/>
    </row>
    <row r="3" spans="1:8" ht="18.75" x14ac:dyDescent="0.3">
      <c r="A3" s="992" t="s">
        <v>2</v>
      </c>
      <c r="B3" s="992"/>
      <c r="C3" s="992"/>
      <c r="D3" s="992"/>
      <c r="E3" s="992"/>
    </row>
    <row r="4" spans="1:8" ht="15.75" thickBot="1" x14ac:dyDescent="0.3">
      <c r="A4" s="5"/>
      <c r="B4" s="5"/>
      <c r="C4" s="5"/>
    </row>
    <row r="5" spans="1:8" ht="47.25" thickBot="1" x14ac:dyDescent="0.75">
      <c r="A5" s="993" t="s">
        <v>329</v>
      </c>
      <c r="B5" s="994"/>
      <c r="C5" s="994"/>
      <c r="D5" s="994"/>
      <c r="E5" s="994"/>
      <c r="F5" s="994"/>
      <c r="G5" s="994"/>
      <c r="H5" s="995"/>
    </row>
    <row r="6" spans="1:8" x14ac:dyDescent="0.25">
      <c r="A6" s="677" t="s">
        <v>13</v>
      </c>
      <c r="B6" s="677" t="s">
        <v>2613</v>
      </c>
      <c r="C6" s="677" t="s">
        <v>137</v>
      </c>
      <c r="D6" s="677" t="s">
        <v>1980</v>
      </c>
      <c r="E6" s="677" t="s">
        <v>20</v>
      </c>
      <c r="F6" s="678" t="s">
        <v>1462</v>
      </c>
      <c r="G6" s="444" t="s">
        <v>868</v>
      </c>
      <c r="H6" s="444" t="s">
        <v>869</v>
      </c>
    </row>
    <row r="7" spans="1:8" ht="78.75" x14ac:dyDescent="0.25">
      <c r="A7" s="679">
        <v>1</v>
      </c>
      <c r="B7" s="680">
        <v>48001762</v>
      </c>
      <c r="C7" s="372" t="s">
        <v>1981</v>
      </c>
      <c r="D7" s="370" t="s">
        <v>1982</v>
      </c>
      <c r="E7" s="280" t="s">
        <v>20</v>
      </c>
      <c r="F7" s="476">
        <v>6000</v>
      </c>
      <c r="G7" s="499">
        <v>3.33</v>
      </c>
      <c r="H7" s="499">
        <f>F7*G7</f>
        <v>19980</v>
      </c>
    </row>
    <row r="8" spans="1:8" ht="78.75" x14ac:dyDescent="0.25">
      <c r="A8" s="679">
        <v>2</v>
      </c>
      <c r="B8" s="680">
        <v>48001630</v>
      </c>
      <c r="C8" s="372" t="s">
        <v>1983</v>
      </c>
      <c r="D8" s="370" t="s">
        <v>1984</v>
      </c>
      <c r="E8" s="280" t="s">
        <v>16</v>
      </c>
      <c r="F8" s="476">
        <v>4000</v>
      </c>
      <c r="G8" s="499">
        <v>2.99</v>
      </c>
      <c r="H8" s="499">
        <f t="shared" ref="H8:H71" si="0">F8*G8</f>
        <v>11960</v>
      </c>
    </row>
    <row r="9" spans="1:8" ht="78.75" x14ac:dyDescent="0.25">
      <c r="A9" s="679">
        <v>3</v>
      </c>
      <c r="B9" s="680">
        <v>48001312</v>
      </c>
      <c r="C9" s="372" t="s">
        <v>1985</v>
      </c>
      <c r="D9" s="370" t="s">
        <v>1986</v>
      </c>
      <c r="E9" s="280" t="s">
        <v>16</v>
      </c>
      <c r="F9" s="476">
        <v>8000</v>
      </c>
      <c r="G9" s="499">
        <v>3.66</v>
      </c>
      <c r="H9" s="499">
        <f t="shared" si="0"/>
        <v>29280</v>
      </c>
    </row>
    <row r="10" spans="1:8" ht="45" x14ac:dyDescent="0.25">
      <c r="A10" s="679">
        <v>4</v>
      </c>
      <c r="B10" s="680">
        <v>48001964</v>
      </c>
      <c r="C10" s="372" t="s">
        <v>1987</v>
      </c>
      <c r="D10" s="370" t="s">
        <v>3564</v>
      </c>
      <c r="E10" s="280" t="s">
        <v>32</v>
      </c>
      <c r="F10" s="476">
        <v>200</v>
      </c>
      <c r="G10" s="499">
        <v>7.5</v>
      </c>
      <c r="H10" s="499">
        <f t="shared" si="0"/>
        <v>1500</v>
      </c>
    </row>
    <row r="11" spans="1:8" ht="78.75" x14ac:dyDescent="0.25">
      <c r="A11" s="679">
        <v>5</v>
      </c>
      <c r="B11" s="680">
        <v>48001315</v>
      </c>
      <c r="C11" s="372" t="s">
        <v>1988</v>
      </c>
      <c r="D11" s="370" t="s">
        <v>1989</v>
      </c>
      <c r="E11" s="280" t="s">
        <v>63</v>
      </c>
      <c r="F11" s="476">
        <v>3000</v>
      </c>
      <c r="G11" s="499">
        <v>5</v>
      </c>
      <c r="H11" s="499">
        <f t="shared" si="0"/>
        <v>15000</v>
      </c>
    </row>
    <row r="12" spans="1:8" ht="123.75" x14ac:dyDescent="0.25">
      <c r="A12" s="679">
        <v>6</v>
      </c>
      <c r="B12" s="680">
        <v>48001317</v>
      </c>
      <c r="C12" s="372" t="s">
        <v>1990</v>
      </c>
      <c r="D12" s="370" t="s">
        <v>3565</v>
      </c>
      <c r="E12" s="280" t="s">
        <v>20</v>
      </c>
      <c r="F12" s="476">
        <v>30000</v>
      </c>
      <c r="G12" s="499">
        <v>4.55</v>
      </c>
      <c r="H12" s="499">
        <f t="shared" si="0"/>
        <v>136500</v>
      </c>
    </row>
    <row r="13" spans="1:8" ht="78.75" x14ac:dyDescent="0.25">
      <c r="A13" s="679">
        <v>7</v>
      </c>
      <c r="B13" s="680">
        <v>48001055</v>
      </c>
      <c r="C13" s="372" t="s">
        <v>1991</v>
      </c>
      <c r="D13" s="370" t="s">
        <v>3566</v>
      </c>
      <c r="E13" s="280" t="s">
        <v>32</v>
      </c>
      <c r="F13" s="476">
        <v>30000</v>
      </c>
      <c r="G13" s="499">
        <v>6.75</v>
      </c>
      <c r="H13" s="499">
        <f t="shared" si="0"/>
        <v>202500</v>
      </c>
    </row>
    <row r="14" spans="1:8" ht="78.75" x14ac:dyDescent="0.25">
      <c r="A14" s="679">
        <v>8</v>
      </c>
      <c r="B14" s="680">
        <v>48001698</v>
      </c>
      <c r="C14" s="372" t="s">
        <v>1992</v>
      </c>
      <c r="D14" s="370" t="s">
        <v>1993</v>
      </c>
      <c r="E14" s="280" t="s">
        <v>63</v>
      </c>
      <c r="F14" s="476">
        <v>15000</v>
      </c>
      <c r="G14" s="499">
        <v>1.5</v>
      </c>
      <c r="H14" s="499">
        <f t="shared" si="0"/>
        <v>22500</v>
      </c>
    </row>
    <row r="15" spans="1:8" ht="45" x14ac:dyDescent="0.25">
      <c r="A15" s="679">
        <v>9</v>
      </c>
      <c r="B15" s="680">
        <v>48001696</v>
      </c>
      <c r="C15" s="372" t="s">
        <v>1994</v>
      </c>
      <c r="D15" s="370" t="s">
        <v>1995</v>
      </c>
      <c r="E15" s="280" t="s">
        <v>16</v>
      </c>
      <c r="F15" s="476">
        <v>5000</v>
      </c>
      <c r="G15" s="499">
        <v>18.899999999999999</v>
      </c>
      <c r="H15" s="499">
        <f t="shared" si="0"/>
        <v>94500</v>
      </c>
    </row>
    <row r="16" spans="1:8" ht="56.25" x14ac:dyDescent="0.25">
      <c r="A16" s="679">
        <v>10</v>
      </c>
      <c r="B16" s="680">
        <v>48001461</v>
      </c>
      <c r="C16" s="372" t="s">
        <v>1996</v>
      </c>
      <c r="D16" s="370" t="s">
        <v>3567</v>
      </c>
      <c r="E16" s="280" t="s">
        <v>32</v>
      </c>
      <c r="F16" s="476">
        <v>600</v>
      </c>
      <c r="G16" s="499">
        <v>3.95</v>
      </c>
      <c r="H16" s="499">
        <f t="shared" si="0"/>
        <v>2370</v>
      </c>
    </row>
    <row r="17" spans="1:8" ht="78.75" x14ac:dyDescent="0.25">
      <c r="A17" s="679">
        <v>11</v>
      </c>
      <c r="B17" s="680">
        <v>48001145</v>
      </c>
      <c r="C17" s="372" t="s">
        <v>1997</v>
      </c>
      <c r="D17" s="370" t="s">
        <v>3568</v>
      </c>
      <c r="E17" s="280" t="s">
        <v>20</v>
      </c>
      <c r="F17" s="476">
        <v>50000</v>
      </c>
      <c r="G17" s="499">
        <v>13.99</v>
      </c>
      <c r="H17" s="499">
        <f t="shared" si="0"/>
        <v>699500</v>
      </c>
    </row>
    <row r="18" spans="1:8" ht="56.25" x14ac:dyDescent="0.25">
      <c r="A18" s="679">
        <v>12</v>
      </c>
      <c r="B18" s="680">
        <v>48001735</v>
      </c>
      <c r="C18" s="372" t="s">
        <v>1998</v>
      </c>
      <c r="D18" s="370" t="s">
        <v>3569</v>
      </c>
      <c r="E18" s="280" t="s">
        <v>32</v>
      </c>
      <c r="F18" s="476">
        <v>200</v>
      </c>
      <c r="G18" s="499">
        <v>4.49</v>
      </c>
      <c r="H18" s="499">
        <f t="shared" si="0"/>
        <v>898</v>
      </c>
    </row>
    <row r="19" spans="1:8" ht="78.75" x14ac:dyDescent="0.25">
      <c r="A19" s="679">
        <v>13</v>
      </c>
      <c r="B19" s="680">
        <v>48001776</v>
      </c>
      <c r="C19" s="372" t="s">
        <v>1999</v>
      </c>
      <c r="D19" s="370" t="s">
        <v>2000</v>
      </c>
      <c r="E19" s="280" t="s">
        <v>16</v>
      </c>
      <c r="F19" s="476">
        <v>40000</v>
      </c>
      <c r="G19" s="499">
        <v>2.99</v>
      </c>
      <c r="H19" s="499">
        <f t="shared" si="0"/>
        <v>119600.00000000001</v>
      </c>
    </row>
    <row r="20" spans="1:8" ht="78.75" x14ac:dyDescent="0.25">
      <c r="A20" s="679">
        <v>14</v>
      </c>
      <c r="B20" s="680">
        <v>48001573</v>
      </c>
      <c r="C20" s="372" t="s">
        <v>2001</v>
      </c>
      <c r="D20" s="370" t="s">
        <v>2002</v>
      </c>
      <c r="E20" s="280" t="s">
        <v>16</v>
      </c>
      <c r="F20" s="476">
        <v>20000</v>
      </c>
      <c r="G20" s="499">
        <v>2.57</v>
      </c>
      <c r="H20" s="499">
        <f t="shared" si="0"/>
        <v>51400</v>
      </c>
    </row>
    <row r="21" spans="1:8" ht="78.75" x14ac:dyDescent="0.25">
      <c r="A21" s="679">
        <v>15</v>
      </c>
      <c r="B21" s="680">
        <v>48001574</v>
      </c>
      <c r="C21" s="372" t="s">
        <v>2003</v>
      </c>
      <c r="D21" s="370" t="s">
        <v>2004</v>
      </c>
      <c r="E21" s="280" t="s">
        <v>16</v>
      </c>
      <c r="F21" s="476">
        <v>12000</v>
      </c>
      <c r="G21" s="499">
        <v>2.4</v>
      </c>
      <c r="H21" s="499">
        <f t="shared" si="0"/>
        <v>28800</v>
      </c>
    </row>
    <row r="22" spans="1:8" ht="112.5" x14ac:dyDescent="0.25">
      <c r="A22" s="679">
        <v>16</v>
      </c>
      <c r="B22" s="680">
        <v>48001059</v>
      </c>
      <c r="C22" s="372" t="s">
        <v>2005</v>
      </c>
      <c r="D22" s="370" t="s">
        <v>3570</v>
      </c>
      <c r="E22" s="280" t="s">
        <v>20</v>
      </c>
      <c r="F22" s="476">
        <v>25000</v>
      </c>
      <c r="G22" s="499">
        <v>3.19</v>
      </c>
      <c r="H22" s="499">
        <f t="shared" si="0"/>
        <v>79750</v>
      </c>
    </row>
    <row r="23" spans="1:8" ht="78.75" x14ac:dyDescent="0.25">
      <c r="A23" s="679">
        <v>17</v>
      </c>
      <c r="B23" s="680">
        <v>48001634</v>
      </c>
      <c r="C23" s="372" t="s">
        <v>2006</v>
      </c>
      <c r="D23" s="370" t="s">
        <v>3571</v>
      </c>
      <c r="E23" s="280" t="s">
        <v>20</v>
      </c>
      <c r="F23" s="476">
        <v>12000</v>
      </c>
      <c r="G23" s="499">
        <v>3.42</v>
      </c>
      <c r="H23" s="499">
        <f t="shared" si="0"/>
        <v>41040</v>
      </c>
    </row>
    <row r="24" spans="1:8" ht="56.25" x14ac:dyDescent="0.25">
      <c r="A24" s="679">
        <v>18</v>
      </c>
      <c r="B24" s="680">
        <v>48001426</v>
      </c>
      <c r="C24" s="372" t="s">
        <v>2007</v>
      </c>
      <c r="D24" s="370" t="s">
        <v>3572</v>
      </c>
      <c r="E24" s="280" t="s">
        <v>32</v>
      </c>
      <c r="F24" s="476">
        <v>12000</v>
      </c>
      <c r="G24" s="499">
        <v>3.66</v>
      </c>
      <c r="H24" s="499">
        <f t="shared" si="0"/>
        <v>43920</v>
      </c>
    </row>
    <row r="25" spans="1:8" ht="157.5" x14ac:dyDescent="0.25">
      <c r="A25" s="679">
        <v>19</v>
      </c>
      <c r="B25" s="680">
        <v>48001429</v>
      </c>
      <c r="C25" s="372" t="s">
        <v>2008</v>
      </c>
      <c r="D25" s="370" t="s">
        <v>3573</v>
      </c>
      <c r="E25" s="280" t="s">
        <v>32</v>
      </c>
      <c r="F25" s="476">
        <v>4000</v>
      </c>
      <c r="G25" s="499">
        <v>4.08</v>
      </c>
      <c r="H25" s="499">
        <f t="shared" si="0"/>
        <v>16320</v>
      </c>
    </row>
    <row r="26" spans="1:8" ht="90" x14ac:dyDescent="0.25">
      <c r="A26" s="679">
        <v>20</v>
      </c>
      <c r="B26" s="680">
        <v>48001425</v>
      </c>
      <c r="C26" s="372" t="s">
        <v>2009</v>
      </c>
      <c r="D26" s="370" t="s">
        <v>3574</v>
      </c>
      <c r="E26" s="280" t="s">
        <v>21</v>
      </c>
      <c r="F26" s="476">
        <v>22000</v>
      </c>
      <c r="G26" s="499">
        <v>3.29</v>
      </c>
      <c r="H26" s="499">
        <f t="shared" si="0"/>
        <v>72380</v>
      </c>
    </row>
    <row r="27" spans="1:8" ht="67.5" x14ac:dyDescent="0.25">
      <c r="A27" s="679">
        <v>21</v>
      </c>
      <c r="B27" s="680">
        <v>48001114</v>
      </c>
      <c r="C27" s="370" t="s">
        <v>2010</v>
      </c>
      <c r="D27" s="370" t="s">
        <v>3575</v>
      </c>
      <c r="E27" s="280" t="s">
        <v>21</v>
      </c>
      <c r="F27" s="476">
        <v>1000</v>
      </c>
      <c r="G27" s="499">
        <v>11</v>
      </c>
      <c r="H27" s="499">
        <f t="shared" si="0"/>
        <v>11000</v>
      </c>
    </row>
    <row r="28" spans="1:8" ht="78.75" x14ac:dyDescent="0.25">
      <c r="A28" s="679">
        <v>22</v>
      </c>
      <c r="B28" s="680">
        <v>48001811</v>
      </c>
      <c r="C28" s="372" t="s">
        <v>2011</v>
      </c>
      <c r="D28" s="370" t="s">
        <v>2012</v>
      </c>
      <c r="E28" s="280" t="s">
        <v>20</v>
      </c>
      <c r="F28" s="476">
        <v>1000</v>
      </c>
      <c r="G28" s="499">
        <v>5.99</v>
      </c>
      <c r="H28" s="499">
        <f t="shared" si="0"/>
        <v>5990</v>
      </c>
    </row>
    <row r="29" spans="1:8" ht="56.25" x14ac:dyDescent="0.25">
      <c r="A29" s="679">
        <v>23</v>
      </c>
      <c r="B29" s="680">
        <v>48001674</v>
      </c>
      <c r="C29" s="372" t="s">
        <v>2013</v>
      </c>
      <c r="D29" s="370" t="s">
        <v>3576</v>
      </c>
      <c r="E29" s="280" t="s">
        <v>32</v>
      </c>
      <c r="F29" s="476">
        <v>300</v>
      </c>
      <c r="G29" s="499">
        <v>16.989999999999998</v>
      </c>
      <c r="H29" s="499">
        <f t="shared" si="0"/>
        <v>5096.9999999999991</v>
      </c>
    </row>
    <row r="30" spans="1:8" ht="56.25" x14ac:dyDescent="0.25">
      <c r="A30" s="679">
        <v>24</v>
      </c>
      <c r="B30" s="680">
        <v>48001519</v>
      </c>
      <c r="C30" s="372" t="s">
        <v>2014</v>
      </c>
      <c r="D30" s="370" t="s">
        <v>3577</v>
      </c>
      <c r="E30" s="280" t="s">
        <v>32</v>
      </c>
      <c r="F30" s="476">
        <v>400</v>
      </c>
      <c r="G30" s="499">
        <v>12.99</v>
      </c>
      <c r="H30" s="499">
        <f t="shared" si="0"/>
        <v>5196</v>
      </c>
    </row>
    <row r="31" spans="1:8" ht="67.5" x14ac:dyDescent="0.25">
      <c r="A31" s="679">
        <v>25</v>
      </c>
      <c r="B31" s="680">
        <v>48001014</v>
      </c>
      <c r="C31" s="372" t="s">
        <v>2015</v>
      </c>
      <c r="D31" s="370" t="s">
        <v>3578</v>
      </c>
      <c r="E31" s="280" t="s">
        <v>32</v>
      </c>
      <c r="F31" s="476">
        <v>3000</v>
      </c>
      <c r="G31" s="499">
        <v>2.4900000000000002</v>
      </c>
      <c r="H31" s="499">
        <f t="shared" si="0"/>
        <v>7470.0000000000009</v>
      </c>
    </row>
    <row r="32" spans="1:8" ht="225" x14ac:dyDescent="0.25">
      <c r="A32" s="679">
        <v>26</v>
      </c>
      <c r="B32" s="680">
        <v>48001246</v>
      </c>
      <c r="C32" s="372" t="s">
        <v>2016</v>
      </c>
      <c r="D32" s="372" t="s">
        <v>3579</v>
      </c>
      <c r="E32" s="280" t="s">
        <v>32</v>
      </c>
      <c r="F32" s="476">
        <v>35000</v>
      </c>
      <c r="G32" s="499">
        <v>74</v>
      </c>
      <c r="H32" s="499">
        <f t="shared" si="0"/>
        <v>2590000</v>
      </c>
    </row>
    <row r="33" spans="1:8" ht="236.25" x14ac:dyDescent="0.25">
      <c r="A33" s="679">
        <v>27</v>
      </c>
      <c r="B33" s="680">
        <v>4001781</v>
      </c>
      <c r="C33" s="372" t="s">
        <v>2017</v>
      </c>
      <c r="D33" s="372" t="s">
        <v>3580</v>
      </c>
      <c r="E33" s="280" t="s">
        <v>32</v>
      </c>
      <c r="F33" s="476">
        <v>20000</v>
      </c>
      <c r="G33" s="499">
        <v>66.66</v>
      </c>
      <c r="H33" s="499">
        <f t="shared" si="0"/>
        <v>1333200</v>
      </c>
    </row>
    <row r="34" spans="1:8" ht="225" x14ac:dyDescent="0.25">
      <c r="A34" s="679">
        <v>28</v>
      </c>
      <c r="B34" s="680">
        <v>48001586</v>
      </c>
      <c r="C34" s="372" t="s">
        <v>2018</v>
      </c>
      <c r="D34" s="372" t="s">
        <v>3581</v>
      </c>
      <c r="E34" s="280" t="s">
        <v>32</v>
      </c>
      <c r="F34" s="476">
        <v>7000</v>
      </c>
      <c r="G34" s="499">
        <v>66.53</v>
      </c>
      <c r="H34" s="499">
        <f t="shared" si="0"/>
        <v>465710</v>
      </c>
    </row>
    <row r="35" spans="1:8" ht="90" x14ac:dyDescent="0.25">
      <c r="A35" s="679">
        <v>29</v>
      </c>
      <c r="B35" s="680">
        <v>48001256</v>
      </c>
      <c r="C35" s="372" t="s">
        <v>2019</v>
      </c>
      <c r="D35" s="370" t="s">
        <v>2020</v>
      </c>
      <c r="E35" s="280" t="s">
        <v>16</v>
      </c>
      <c r="F35" s="476">
        <v>15000</v>
      </c>
      <c r="G35" s="499">
        <v>26.88</v>
      </c>
      <c r="H35" s="499">
        <f t="shared" si="0"/>
        <v>403200</v>
      </c>
    </row>
    <row r="36" spans="1:8" ht="56.25" x14ac:dyDescent="0.25">
      <c r="A36" s="679">
        <v>30</v>
      </c>
      <c r="B36" s="680">
        <v>48001955</v>
      </c>
      <c r="C36" s="372" t="s">
        <v>2021</v>
      </c>
      <c r="D36" s="370" t="s">
        <v>2022</v>
      </c>
      <c r="E36" s="280" t="s">
        <v>16</v>
      </c>
      <c r="F36" s="476">
        <v>20000</v>
      </c>
      <c r="G36" s="499">
        <v>3.75</v>
      </c>
      <c r="H36" s="499">
        <f t="shared" si="0"/>
        <v>75000</v>
      </c>
    </row>
    <row r="37" spans="1:8" ht="78.75" x14ac:dyDescent="0.25">
      <c r="A37" s="679">
        <v>31</v>
      </c>
      <c r="B37" s="680">
        <v>418001007</v>
      </c>
      <c r="C37" s="372" t="s">
        <v>2023</v>
      </c>
      <c r="D37" s="370" t="s">
        <v>3582</v>
      </c>
      <c r="E37" s="280" t="s">
        <v>63</v>
      </c>
      <c r="F37" s="476">
        <v>4000</v>
      </c>
      <c r="G37" s="499">
        <v>1.74</v>
      </c>
      <c r="H37" s="499">
        <f t="shared" si="0"/>
        <v>6960</v>
      </c>
    </row>
    <row r="38" spans="1:8" ht="78.75" x14ac:dyDescent="0.25">
      <c r="A38" s="679">
        <v>32</v>
      </c>
      <c r="B38" s="680">
        <v>48001639</v>
      </c>
      <c r="C38" s="372" t="s">
        <v>2024</v>
      </c>
      <c r="D38" s="370" t="s">
        <v>2025</v>
      </c>
      <c r="E38" s="280" t="s">
        <v>16</v>
      </c>
      <c r="F38" s="476">
        <v>15000</v>
      </c>
      <c r="G38" s="499">
        <v>3.01</v>
      </c>
      <c r="H38" s="499">
        <f t="shared" si="0"/>
        <v>45150</v>
      </c>
    </row>
    <row r="39" spans="1:8" ht="146.25" x14ac:dyDescent="0.25">
      <c r="A39" s="679">
        <v>33</v>
      </c>
      <c r="B39" s="680">
        <v>48001327</v>
      </c>
      <c r="C39" s="372" t="s">
        <v>2026</v>
      </c>
      <c r="D39" s="370" t="s">
        <v>3583</v>
      </c>
      <c r="E39" s="280" t="s">
        <v>16</v>
      </c>
      <c r="F39" s="476">
        <v>12000</v>
      </c>
      <c r="G39" s="499">
        <v>29.95</v>
      </c>
      <c r="H39" s="499">
        <f t="shared" si="0"/>
        <v>359400</v>
      </c>
    </row>
    <row r="40" spans="1:8" ht="78.75" x14ac:dyDescent="0.25">
      <c r="A40" s="679">
        <v>34</v>
      </c>
      <c r="B40" s="680">
        <v>48001061</v>
      </c>
      <c r="C40" s="372" t="s">
        <v>2027</v>
      </c>
      <c r="D40" s="370" t="s">
        <v>2028</v>
      </c>
      <c r="E40" s="280" t="s">
        <v>1483</v>
      </c>
      <c r="F40" s="476">
        <v>4000</v>
      </c>
      <c r="G40" s="499">
        <v>3.09</v>
      </c>
      <c r="H40" s="499">
        <f t="shared" si="0"/>
        <v>12360</v>
      </c>
    </row>
    <row r="41" spans="1:8" ht="56.25" x14ac:dyDescent="0.25">
      <c r="A41" s="679">
        <v>35</v>
      </c>
      <c r="B41" s="680">
        <v>48001671</v>
      </c>
      <c r="C41" s="372" t="s">
        <v>2029</v>
      </c>
      <c r="D41" s="370" t="s">
        <v>3584</v>
      </c>
      <c r="E41" s="280" t="s">
        <v>32</v>
      </c>
      <c r="F41" s="476">
        <v>1200</v>
      </c>
      <c r="G41" s="499">
        <v>15.75</v>
      </c>
      <c r="H41" s="499">
        <f t="shared" si="0"/>
        <v>18900</v>
      </c>
    </row>
    <row r="42" spans="1:8" ht="56.25" x14ac:dyDescent="0.25">
      <c r="A42" s="679">
        <v>36</v>
      </c>
      <c r="B42" s="680">
        <v>48001104</v>
      </c>
      <c r="C42" s="372" t="s">
        <v>2030</v>
      </c>
      <c r="D42" s="370" t="s">
        <v>3585</v>
      </c>
      <c r="E42" s="280" t="s">
        <v>32</v>
      </c>
      <c r="F42" s="476">
        <v>1200</v>
      </c>
      <c r="G42" s="499">
        <v>3.29</v>
      </c>
      <c r="H42" s="499">
        <f t="shared" si="0"/>
        <v>3948</v>
      </c>
    </row>
    <row r="43" spans="1:8" ht="78.75" x14ac:dyDescent="0.25">
      <c r="A43" s="679">
        <v>37</v>
      </c>
      <c r="B43" s="680">
        <v>48001155</v>
      </c>
      <c r="C43" s="372" t="s">
        <v>2031</v>
      </c>
      <c r="D43" s="370" t="s">
        <v>2032</v>
      </c>
      <c r="E43" s="280" t="s">
        <v>63</v>
      </c>
      <c r="F43" s="476">
        <v>8000</v>
      </c>
      <c r="G43" s="499">
        <v>1.74</v>
      </c>
      <c r="H43" s="499">
        <f t="shared" si="0"/>
        <v>13920</v>
      </c>
    </row>
    <row r="44" spans="1:8" ht="78.75" x14ac:dyDescent="0.25">
      <c r="A44" s="679">
        <v>38</v>
      </c>
      <c r="B44" s="680">
        <v>48001478</v>
      </c>
      <c r="C44" s="372" t="s">
        <v>2033</v>
      </c>
      <c r="D44" s="370" t="s">
        <v>2034</v>
      </c>
      <c r="E44" s="280" t="s">
        <v>20</v>
      </c>
      <c r="F44" s="476">
        <v>3000</v>
      </c>
      <c r="G44" s="499">
        <v>5.99</v>
      </c>
      <c r="H44" s="499">
        <f t="shared" si="0"/>
        <v>17970</v>
      </c>
    </row>
    <row r="45" spans="1:8" ht="56.25" x14ac:dyDescent="0.25">
      <c r="A45" s="679">
        <v>39</v>
      </c>
      <c r="B45" s="680">
        <v>48001475</v>
      </c>
      <c r="C45" s="372" t="s">
        <v>2035</v>
      </c>
      <c r="D45" s="370" t="s">
        <v>3586</v>
      </c>
      <c r="E45" s="280" t="s">
        <v>20</v>
      </c>
      <c r="F45" s="476">
        <v>250</v>
      </c>
      <c r="G45" s="499">
        <v>29.9</v>
      </c>
      <c r="H45" s="499">
        <f t="shared" si="0"/>
        <v>7475</v>
      </c>
    </row>
    <row r="46" spans="1:8" ht="56.25" x14ac:dyDescent="0.25">
      <c r="A46" s="679">
        <v>40</v>
      </c>
      <c r="B46" s="680">
        <v>48001956</v>
      </c>
      <c r="C46" s="372" t="s">
        <v>2036</v>
      </c>
      <c r="D46" s="370" t="s">
        <v>3587</v>
      </c>
      <c r="E46" s="280" t="s">
        <v>20</v>
      </c>
      <c r="F46" s="476">
        <v>1000</v>
      </c>
      <c r="G46" s="499">
        <v>3.29</v>
      </c>
      <c r="H46" s="499">
        <f t="shared" si="0"/>
        <v>3290</v>
      </c>
    </row>
    <row r="47" spans="1:8" ht="56.25" x14ac:dyDescent="0.25">
      <c r="A47" s="679">
        <v>41</v>
      </c>
      <c r="B47" s="680">
        <v>48001736</v>
      </c>
      <c r="C47" s="372" t="s">
        <v>2036</v>
      </c>
      <c r="D47" s="370" t="s">
        <v>3588</v>
      </c>
      <c r="E47" s="280" t="s">
        <v>82</v>
      </c>
      <c r="F47" s="476">
        <v>1100</v>
      </c>
      <c r="G47" s="499">
        <v>17</v>
      </c>
      <c r="H47" s="499">
        <f t="shared" si="0"/>
        <v>18700</v>
      </c>
    </row>
    <row r="48" spans="1:8" ht="67.5" x14ac:dyDescent="0.25">
      <c r="A48" s="679">
        <v>42</v>
      </c>
      <c r="B48" s="680">
        <v>48001736</v>
      </c>
      <c r="C48" s="372" t="s">
        <v>2037</v>
      </c>
      <c r="D48" s="372" t="s">
        <v>3589</v>
      </c>
      <c r="E48" s="280" t="s">
        <v>20</v>
      </c>
      <c r="F48" s="476">
        <v>600</v>
      </c>
      <c r="G48" s="499">
        <v>4.8</v>
      </c>
      <c r="H48" s="499">
        <f t="shared" si="0"/>
        <v>2880</v>
      </c>
    </row>
    <row r="49" spans="1:8" ht="67.5" x14ac:dyDescent="0.25">
      <c r="A49" s="679">
        <v>43</v>
      </c>
      <c r="B49" s="680">
        <v>48001924</v>
      </c>
      <c r="C49" s="372" t="s">
        <v>2038</v>
      </c>
      <c r="D49" s="370" t="s">
        <v>3590</v>
      </c>
      <c r="E49" s="280" t="s">
        <v>20</v>
      </c>
      <c r="F49" s="476">
        <v>800</v>
      </c>
      <c r="G49" s="499">
        <v>2.59</v>
      </c>
      <c r="H49" s="499">
        <f t="shared" si="0"/>
        <v>2072</v>
      </c>
    </row>
    <row r="50" spans="1:8" ht="56.25" x14ac:dyDescent="0.25">
      <c r="A50" s="679">
        <v>44</v>
      </c>
      <c r="B50" s="680">
        <v>48001180</v>
      </c>
      <c r="C50" s="372" t="s">
        <v>2039</v>
      </c>
      <c r="D50" s="370" t="s">
        <v>3591</v>
      </c>
      <c r="E50" s="280" t="s">
        <v>20</v>
      </c>
      <c r="F50" s="476">
        <v>500</v>
      </c>
      <c r="G50" s="499">
        <v>22.9</v>
      </c>
      <c r="H50" s="499">
        <f t="shared" si="0"/>
        <v>11450</v>
      </c>
    </row>
    <row r="51" spans="1:8" ht="56.25" x14ac:dyDescent="0.25">
      <c r="A51" s="679">
        <v>45</v>
      </c>
      <c r="B51" s="680">
        <v>48001178</v>
      </c>
      <c r="C51" s="372" t="s">
        <v>2040</v>
      </c>
      <c r="D51" s="370" t="s">
        <v>3592</v>
      </c>
      <c r="E51" s="280" t="s">
        <v>20</v>
      </c>
      <c r="F51" s="476">
        <v>10000</v>
      </c>
      <c r="G51" s="499">
        <v>9.33</v>
      </c>
      <c r="H51" s="499">
        <f t="shared" si="0"/>
        <v>93300</v>
      </c>
    </row>
    <row r="52" spans="1:8" ht="56.25" x14ac:dyDescent="0.25">
      <c r="A52" s="679">
        <v>46</v>
      </c>
      <c r="B52" s="680">
        <v>48001212</v>
      </c>
      <c r="C52" s="372" t="s">
        <v>2040</v>
      </c>
      <c r="D52" s="370" t="s">
        <v>3593</v>
      </c>
      <c r="E52" s="280" t="s">
        <v>20</v>
      </c>
      <c r="F52" s="476">
        <v>10000</v>
      </c>
      <c r="G52" s="499">
        <v>1.29</v>
      </c>
      <c r="H52" s="499">
        <f t="shared" si="0"/>
        <v>12900</v>
      </c>
    </row>
    <row r="53" spans="1:8" ht="78.75" x14ac:dyDescent="0.25">
      <c r="A53" s="679">
        <v>47</v>
      </c>
      <c r="B53" s="680">
        <v>48001213</v>
      </c>
      <c r="C53" s="372" t="s">
        <v>2041</v>
      </c>
      <c r="D53" s="370" t="s">
        <v>3594</v>
      </c>
      <c r="E53" s="280" t="s">
        <v>20</v>
      </c>
      <c r="F53" s="476">
        <v>5000</v>
      </c>
      <c r="G53" s="499">
        <v>3.3</v>
      </c>
      <c r="H53" s="499">
        <f t="shared" si="0"/>
        <v>16500</v>
      </c>
    </row>
    <row r="54" spans="1:8" ht="67.5" x14ac:dyDescent="0.25">
      <c r="A54" s="679">
        <v>48</v>
      </c>
      <c r="B54" s="680">
        <v>48001019</v>
      </c>
      <c r="C54" s="372" t="s">
        <v>2042</v>
      </c>
      <c r="D54" s="372" t="s">
        <v>3595</v>
      </c>
      <c r="E54" s="280" t="s">
        <v>20</v>
      </c>
      <c r="F54" s="476">
        <v>5000</v>
      </c>
      <c r="G54" s="499">
        <v>2.19</v>
      </c>
      <c r="H54" s="499">
        <f t="shared" si="0"/>
        <v>10950</v>
      </c>
    </row>
    <row r="55" spans="1:8" ht="22.5" x14ac:dyDescent="0.25">
      <c r="A55" s="679">
        <v>49</v>
      </c>
      <c r="B55" s="680">
        <v>48001020</v>
      </c>
      <c r="C55" s="372" t="s">
        <v>2043</v>
      </c>
      <c r="D55" s="370" t="s">
        <v>3596</v>
      </c>
      <c r="E55" s="280" t="s">
        <v>32</v>
      </c>
      <c r="F55" s="476">
        <v>400</v>
      </c>
      <c r="G55" s="499">
        <v>2</v>
      </c>
      <c r="H55" s="499">
        <f t="shared" si="0"/>
        <v>800</v>
      </c>
    </row>
    <row r="56" spans="1:8" ht="56.25" x14ac:dyDescent="0.25">
      <c r="A56" s="679">
        <v>50</v>
      </c>
      <c r="B56" s="680">
        <v>48001601</v>
      </c>
      <c r="C56" s="372" t="s">
        <v>2044</v>
      </c>
      <c r="D56" s="370" t="s">
        <v>3597</v>
      </c>
      <c r="E56" s="280" t="s">
        <v>20</v>
      </c>
      <c r="F56" s="476">
        <v>18000</v>
      </c>
      <c r="G56" s="499">
        <v>3.69</v>
      </c>
      <c r="H56" s="499">
        <f t="shared" si="0"/>
        <v>66420</v>
      </c>
    </row>
    <row r="57" spans="1:8" ht="22.5" x14ac:dyDescent="0.25">
      <c r="A57" s="679">
        <v>51</v>
      </c>
      <c r="B57" s="680">
        <v>48001598</v>
      </c>
      <c r="C57" s="372" t="s">
        <v>2045</v>
      </c>
      <c r="D57" s="370" t="s">
        <v>3598</v>
      </c>
      <c r="E57" s="280" t="s">
        <v>20</v>
      </c>
      <c r="F57" s="476">
        <v>1200</v>
      </c>
      <c r="G57" s="499">
        <v>97.9</v>
      </c>
      <c r="H57" s="499">
        <f t="shared" si="0"/>
        <v>117480</v>
      </c>
    </row>
    <row r="58" spans="1:8" ht="67.5" x14ac:dyDescent="0.25">
      <c r="A58" s="679">
        <v>52</v>
      </c>
      <c r="B58" s="680">
        <v>48001023</v>
      </c>
      <c r="C58" s="372" t="s">
        <v>2046</v>
      </c>
      <c r="D58" s="370" t="s">
        <v>3599</v>
      </c>
      <c r="E58" s="280" t="s">
        <v>20</v>
      </c>
      <c r="F58" s="476">
        <v>30000</v>
      </c>
      <c r="G58" s="499">
        <v>5.8</v>
      </c>
      <c r="H58" s="499">
        <f t="shared" si="0"/>
        <v>174000</v>
      </c>
    </row>
    <row r="59" spans="1:8" ht="67.5" x14ac:dyDescent="0.25">
      <c r="A59" s="679">
        <v>53</v>
      </c>
      <c r="B59" s="680">
        <v>48001063</v>
      </c>
      <c r="C59" s="372" t="s">
        <v>2047</v>
      </c>
      <c r="D59" s="370" t="s">
        <v>3600</v>
      </c>
      <c r="E59" s="280" t="s">
        <v>16</v>
      </c>
      <c r="F59" s="476">
        <v>9000</v>
      </c>
      <c r="G59" s="499">
        <v>5.3</v>
      </c>
      <c r="H59" s="499">
        <f t="shared" si="0"/>
        <v>47700</v>
      </c>
    </row>
    <row r="60" spans="1:8" ht="45" x14ac:dyDescent="0.25">
      <c r="A60" s="679">
        <v>54</v>
      </c>
      <c r="B60" s="680">
        <v>48001640</v>
      </c>
      <c r="C60" s="372" t="s">
        <v>2048</v>
      </c>
      <c r="D60" s="345" t="s">
        <v>3601</v>
      </c>
      <c r="E60" s="280" t="s">
        <v>144</v>
      </c>
      <c r="F60" s="476">
        <v>1200</v>
      </c>
      <c r="G60" s="499">
        <v>14.37</v>
      </c>
      <c r="H60" s="499">
        <f t="shared" si="0"/>
        <v>17244</v>
      </c>
    </row>
    <row r="61" spans="1:8" ht="33.75" x14ac:dyDescent="0.25">
      <c r="A61" s="679">
        <v>55</v>
      </c>
      <c r="B61" s="680">
        <v>48001881</v>
      </c>
      <c r="C61" s="372" t="s">
        <v>2049</v>
      </c>
      <c r="D61" s="370" t="s">
        <v>3602</v>
      </c>
      <c r="E61" s="280" t="s">
        <v>2050</v>
      </c>
      <c r="F61" s="476">
        <v>2000</v>
      </c>
      <c r="G61" s="499">
        <v>0.92</v>
      </c>
      <c r="H61" s="499">
        <f t="shared" si="0"/>
        <v>1840</v>
      </c>
    </row>
    <row r="62" spans="1:8" ht="67.5" x14ac:dyDescent="0.25">
      <c r="A62" s="679">
        <v>56</v>
      </c>
      <c r="B62" s="680">
        <v>48001821</v>
      </c>
      <c r="C62" s="372" t="s">
        <v>2051</v>
      </c>
      <c r="D62" s="370" t="s">
        <v>3603</v>
      </c>
      <c r="E62" s="280" t="s">
        <v>20</v>
      </c>
      <c r="F62" s="476">
        <v>6000</v>
      </c>
      <c r="G62" s="499">
        <v>2.2000000000000002</v>
      </c>
      <c r="H62" s="499">
        <f t="shared" si="0"/>
        <v>13200.000000000002</v>
      </c>
    </row>
    <row r="63" spans="1:8" ht="180" x14ac:dyDescent="0.25">
      <c r="A63" s="679">
        <v>57</v>
      </c>
      <c r="B63" s="680">
        <v>48001641</v>
      </c>
      <c r="C63" s="372" t="s">
        <v>2052</v>
      </c>
      <c r="D63" s="370" t="s">
        <v>3604</v>
      </c>
      <c r="E63" s="280" t="s">
        <v>1568</v>
      </c>
      <c r="F63" s="476">
        <v>25000</v>
      </c>
      <c r="G63" s="499">
        <v>15.99</v>
      </c>
      <c r="H63" s="499">
        <f t="shared" si="0"/>
        <v>399750</v>
      </c>
    </row>
    <row r="64" spans="1:8" ht="157.5" x14ac:dyDescent="0.25">
      <c r="A64" s="679">
        <v>58</v>
      </c>
      <c r="B64" s="680">
        <v>48001772</v>
      </c>
      <c r="C64" s="372" t="s">
        <v>2053</v>
      </c>
      <c r="D64" s="370" t="s">
        <v>3605</v>
      </c>
      <c r="E64" s="280" t="s">
        <v>20</v>
      </c>
      <c r="F64" s="476">
        <v>3000</v>
      </c>
      <c r="G64" s="499">
        <v>26.9</v>
      </c>
      <c r="H64" s="499">
        <f t="shared" si="0"/>
        <v>80700</v>
      </c>
    </row>
    <row r="65" spans="1:8" ht="45" x14ac:dyDescent="0.25">
      <c r="A65" s="679">
        <v>59</v>
      </c>
      <c r="B65" s="680">
        <v>48001119</v>
      </c>
      <c r="C65" s="372" t="s">
        <v>2054</v>
      </c>
      <c r="D65" s="370" t="s">
        <v>3606</v>
      </c>
      <c r="E65" s="280" t="s">
        <v>20</v>
      </c>
      <c r="F65" s="476">
        <v>500</v>
      </c>
      <c r="G65" s="499">
        <v>17.899999999999999</v>
      </c>
      <c r="H65" s="499">
        <f t="shared" si="0"/>
        <v>8950</v>
      </c>
    </row>
    <row r="66" spans="1:8" ht="101.25" x14ac:dyDescent="0.25">
      <c r="A66" s="679">
        <v>60</v>
      </c>
      <c r="B66" s="680">
        <v>48001957</v>
      </c>
      <c r="C66" s="372" t="s">
        <v>2055</v>
      </c>
      <c r="D66" s="370" t="s">
        <v>3607</v>
      </c>
      <c r="E66" s="280" t="s">
        <v>16</v>
      </c>
      <c r="F66" s="476">
        <v>50000</v>
      </c>
      <c r="G66" s="499">
        <v>8.68</v>
      </c>
      <c r="H66" s="499">
        <f t="shared" si="0"/>
        <v>434000</v>
      </c>
    </row>
    <row r="67" spans="1:8" ht="45" x14ac:dyDescent="0.25">
      <c r="A67" s="679">
        <v>61</v>
      </c>
      <c r="B67" s="680">
        <v>48001182</v>
      </c>
      <c r="C67" s="372" t="s">
        <v>2056</v>
      </c>
      <c r="D67" s="370" t="s">
        <v>3608</v>
      </c>
      <c r="E67" s="280" t="s">
        <v>32</v>
      </c>
      <c r="F67" s="476">
        <v>700</v>
      </c>
      <c r="G67" s="499">
        <v>1.57</v>
      </c>
      <c r="H67" s="499">
        <f t="shared" si="0"/>
        <v>1099</v>
      </c>
    </row>
    <row r="68" spans="1:8" ht="33.75" x14ac:dyDescent="0.25">
      <c r="A68" s="679">
        <v>62</v>
      </c>
      <c r="B68" s="680">
        <v>48001647</v>
      </c>
      <c r="C68" s="372" t="s">
        <v>2057</v>
      </c>
      <c r="D68" s="370" t="s">
        <v>3609</v>
      </c>
      <c r="E68" s="280" t="s">
        <v>32</v>
      </c>
      <c r="F68" s="476">
        <v>350</v>
      </c>
      <c r="G68" s="499">
        <v>2.8</v>
      </c>
      <c r="H68" s="499">
        <f t="shared" si="0"/>
        <v>979.99999999999989</v>
      </c>
    </row>
    <row r="69" spans="1:8" ht="78.75" x14ac:dyDescent="0.25">
      <c r="A69" s="679">
        <v>63</v>
      </c>
      <c r="B69" s="680">
        <v>48001162</v>
      </c>
      <c r="C69" s="372" t="s">
        <v>2058</v>
      </c>
      <c r="D69" s="370" t="s">
        <v>2059</v>
      </c>
      <c r="E69" s="280" t="s">
        <v>16</v>
      </c>
      <c r="F69" s="476">
        <v>40000</v>
      </c>
      <c r="G69" s="499">
        <v>1.83</v>
      </c>
      <c r="H69" s="499">
        <f t="shared" si="0"/>
        <v>73200</v>
      </c>
    </row>
    <row r="70" spans="1:8" ht="22.5" x14ac:dyDescent="0.25">
      <c r="A70" s="679">
        <v>64</v>
      </c>
      <c r="B70" s="680">
        <v>48001763</v>
      </c>
      <c r="C70" s="372" t="s">
        <v>2060</v>
      </c>
      <c r="D70" s="370" t="s">
        <v>3610</v>
      </c>
      <c r="E70" s="280" t="s">
        <v>2061</v>
      </c>
      <c r="F70" s="476">
        <v>1200</v>
      </c>
      <c r="G70" s="499">
        <v>3.89</v>
      </c>
      <c r="H70" s="499">
        <f t="shared" si="0"/>
        <v>4668</v>
      </c>
    </row>
    <row r="71" spans="1:8" ht="56.25" x14ac:dyDescent="0.25">
      <c r="A71" s="679">
        <v>65</v>
      </c>
      <c r="B71" s="680">
        <v>48001350</v>
      </c>
      <c r="C71" s="372" t="s">
        <v>2062</v>
      </c>
      <c r="D71" s="370" t="s">
        <v>3611</v>
      </c>
      <c r="E71" s="280" t="s">
        <v>20</v>
      </c>
      <c r="F71" s="476">
        <v>1000</v>
      </c>
      <c r="G71" s="499">
        <v>2.4</v>
      </c>
      <c r="H71" s="499">
        <f t="shared" si="0"/>
        <v>2400</v>
      </c>
    </row>
    <row r="72" spans="1:8" ht="45" x14ac:dyDescent="0.25">
      <c r="A72" s="679">
        <v>66</v>
      </c>
      <c r="B72" s="680">
        <v>48001651</v>
      </c>
      <c r="C72" s="372" t="s">
        <v>2063</v>
      </c>
      <c r="D72" s="370" t="s">
        <v>3612</v>
      </c>
      <c r="E72" s="280" t="s">
        <v>82</v>
      </c>
      <c r="F72" s="476">
        <v>800</v>
      </c>
      <c r="G72" s="499">
        <v>6.29</v>
      </c>
      <c r="H72" s="499">
        <f t="shared" ref="H72:H103" si="1">F72*G72</f>
        <v>5032</v>
      </c>
    </row>
    <row r="73" spans="1:8" ht="78.75" x14ac:dyDescent="0.25">
      <c r="A73" s="679">
        <v>67</v>
      </c>
      <c r="B73" s="680">
        <v>48001074</v>
      </c>
      <c r="C73" s="372" t="s">
        <v>2064</v>
      </c>
      <c r="D73" s="370" t="s">
        <v>3613</v>
      </c>
      <c r="E73" s="280" t="s">
        <v>20</v>
      </c>
      <c r="F73" s="476">
        <v>15000</v>
      </c>
      <c r="G73" s="499">
        <v>13.33</v>
      </c>
      <c r="H73" s="499">
        <f t="shared" si="1"/>
        <v>199950</v>
      </c>
    </row>
    <row r="74" spans="1:8" ht="123.75" x14ac:dyDescent="0.25">
      <c r="A74" s="679">
        <v>68</v>
      </c>
      <c r="B74" s="680">
        <v>48001353</v>
      </c>
      <c r="C74" s="372" t="s">
        <v>2065</v>
      </c>
      <c r="D74" s="370" t="s">
        <v>3614</v>
      </c>
      <c r="E74" s="280" t="s">
        <v>82</v>
      </c>
      <c r="F74" s="476">
        <v>50000</v>
      </c>
      <c r="G74" s="499">
        <v>4.29</v>
      </c>
      <c r="H74" s="499">
        <f t="shared" si="1"/>
        <v>214500</v>
      </c>
    </row>
    <row r="75" spans="1:8" ht="78.75" x14ac:dyDescent="0.25">
      <c r="A75" s="679">
        <v>69</v>
      </c>
      <c r="B75" s="680">
        <v>48001367</v>
      </c>
      <c r="C75" s="372" t="s">
        <v>2066</v>
      </c>
      <c r="D75" s="370" t="s">
        <v>3615</v>
      </c>
      <c r="E75" s="280" t="s">
        <v>32</v>
      </c>
      <c r="F75" s="476">
        <v>25000</v>
      </c>
      <c r="G75" s="499">
        <v>67.599999999999994</v>
      </c>
      <c r="H75" s="499">
        <f t="shared" si="1"/>
        <v>1689999.9999999998</v>
      </c>
    </row>
    <row r="76" spans="1:8" ht="78.75" x14ac:dyDescent="0.25">
      <c r="A76" s="679">
        <v>70</v>
      </c>
      <c r="B76" s="680">
        <v>48001436</v>
      </c>
      <c r="C76" s="372" t="s">
        <v>2067</v>
      </c>
      <c r="D76" s="370" t="s">
        <v>2068</v>
      </c>
      <c r="E76" s="280" t="s">
        <v>16</v>
      </c>
      <c r="F76" s="476">
        <v>30000</v>
      </c>
      <c r="G76" s="499">
        <v>3.6</v>
      </c>
      <c r="H76" s="499">
        <f t="shared" si="1"/>
        <v>108000</v>
      </c>
    </row>
    <row r="77" spans="1:8" ht="45" x14ac:dyDescent="0.25">
      <c r="A77" s="679">
        <v>71</v>
      </c>
      <c r="B77" s="680">
        <v>48001025</v>
      </c>
      <c r="C77" s="372" t="s">
        <v>2069</v>
      </c>
      <c r="D77" s="370" t="s">
        <v>3616</v>
      </c>
      <c r="E77" s="280" t="s">
        <v>20</v>
      </c>
      <c r="F77" s="476">
        <v>25000</v>
      </c>
      <c r="G77" s="499">
        <v>2.69</v>
      </c>
      <c r="H77" s="499">
        <f t="shared" si="1"/>
        <v>67250</v>
      </c>
    </row>
    <row r="78" spans="1:8" ht="45" x14ac:dyDescent="0.25">
      <c r="A78" s="679">
        <v>72</v>
      </c>
      <c r="B78" s="680">
        <v>48001030</v>
      </c>
      <c r="C78" s="372" t="s">
        <v>2070</v>
      </c>
      <c r="D78" s="370" t="s">
        <v>3617</v>
      </c>
      <c r="E78" s="280" t="s">
        <v>20</v>
      </c>
      <c r="F78" s="476">
        <v>15000</v>
      </c>
      <c r="G78" s="499">
        <v>2.29</v>
      </c>
      <c r="H78" s="499">
        <f t="shared" si="1"/>
        <v>34350</v>
      </c>
    </row>
    <row r="79" spans="1:8" ht="56.25" x14ac:dyDescent="0.25">
      <c r="A79" s="679">
        <v>73</v>
      </c>
      <c r="B79" s="680">
        <v>48001286</v>
      </c>
      <c r="C79" s="372" t="s">
        <v>2071</v>
      </c>
      <c r="D79" s="372" t="s">
        <v>3618</v>
      </c>
      <c r="E79" s="280" t="s">
        <v>20</v>
      </c>
      <c r="F79" s="476">
        <v>8000</v>
      </c>
      <c r="G79" s="499">
        <v>3.29</v>
      </c>
      <c r="H79" s="499">
        <f t="shared" si="1"/>
        <v>26320</v>
      </c>
    </row>
    <row r="80" spans="1:8" ht="78.75" x14ac:dyDescent="0.25">
      <c r="A80" s="679">
        <v>74</v>
      </c>
      <c r="B80" s="680">
        <v>48001887</v>
      </c>
      <c r="C80" s="372" t="s">
        <v>2072</v>
      </c>
      <c r="D80" s="370" t="s">
        <v>2073</v>
      </c>
      <c r="E80" s="280" t="s">
        <v>16</v>
      </c>
      <c r="F80" s="476">
        <v>8000</v>
      </c>
      <c r="G80" s="499">
        <v>4.28</v>
      </c>
      <c r="H80" s="499">
        <f t="shared" si="1"/>
        <v>34240</v>
      </c>
    </row>
    <row r="81" spans="1:8" ht="123.75" x14ac:dyDescent="0.25">
      <c r="A81" s="679">
        <v>75</v>
      </c>
      <c r="B81" s="680">
        <v>48001607</v>
      </c>
      <c r="C81" s="372" t="s">
        <v>2074</v>
      </c>
      <c r="D81" s="370" t="s">
        <v>3619</v>
      </c>
      <c r="E81" s="280" t="s">
        <v>91</v>
      </c>
      <c r="F81" s="476">
        <v>15000</v>
      </c>
      <c r="G81" s="499">
        <v>6.48</v>
      </c>
      <c r="H81" s="499">
        <f t="shared" si="1"/>
        <v>97200</v>
      </c>
    </row>
    <row r="82" spans="1:8" ht="67.5" x14ac:dyDescent="0.25">
      <c r="A82" s="679">
        <v>76</v>
      </c>
      <c r="B82" s="680">
        <v>48001287</v>
      </c>
      <c r="C82" s="372" t="s">
        <v>2075</v>
      </c>
      <c r="D82" s="370" t="s">
        <v>2076</v>
      </c>
      <c r="E82" s="280" t="s">
        <v>16</v>
      </c>
      <c r="F82" s="476">
        <v>16000</v>
      </c>
      <c r="G82" s="499">
        <v>1.59</v>
      </c>
      <c r="H82" s="499">
        <f t="shared" si="1"/>
        <v>25440</v>
      </c>
    </row>
    <row r="83" spans="1:8" ht="45" x14ac:dyDescent="0.25">
      <c r="A83" s="679">
        <v>77</v>
      </c>
      <c r="B83" s="680">
        <v>48001824</v>
      </c>
      <c r="C83" s="372" t="s">
        <v>2077</v>
      </c>
      <c r="D83" s="370" t="s">
        <v>2078</v>
      </c>
      <c r="E83" s="280" t="s">
        <v>16</v>
      </c>
      <c r="F83" s="476">
        <v>16000</v>
      </c>
      <c r="G83" s="499">
        <v>6.24</v>
      </c>
      <c r="H83" s="499">
        <f t="shared" si="1"/>
        <v>99840</v>
      </c>
    </row>
    <row r="84" spans="1:8" ht="67.5" x14ac:dyDescent="0.25">
      <c r="A84" s="679">
        <v>78</v>
      </c>
      <c r="B84" s="680">
        <v>48001370</v>
      </c>
      <c r="C84" s="372" t="s">
        <v>2079</v>
      </c>
      <c r="D84" s="370" t="s">
        <v>3620</v>
      </c>
      <c r="E84" s="280" t="s">
        <v>83</v>
      </c>
      <c r="F84" s="476">
        <v>10000</v>
      </c>
      <c r="G84" s="499">
        <v>18.989999999999998</v>
      </c>
      <c r="H84" s="499">
        <f t="shared" si="1"/>
        <v>189899.99999999997</v>
      </c>
    </row>
    <row r="85" spans="1:8" ht="78.75" x14ac:dyDescent="0.25">
      <c r="A85" s="679">
        <v>79</v>
      </c>
      <c r="B85" s="680">
        <v>48001826</v>
      </c>
      <c r="C85" s="372" t="s">
        <v>2079</v>
      </c>
      <c r="D85" s="370" t="s">
        <v>3621</v>
      </c>
      <c r="E85" s="280" t="s">
        <v>20</v>
      </c>
      <c r="F85" s="476">
        <v>9000</v>
      </c>
      <c r="G85" s="499">
        <v>2.89</v>
      </c>
      <c r="H85" s="499">
        <f t="shared" si="1"/>
        <v>26010</v>
      </c>
    </row>
    <row r="86" spans="1:8" ht="78.75" x14ac:dyDescent="0.25">
      <c r="A86" s="679">
        <v>80</v>
      </c>
      <c r="B86" s="680">
        <v>48001193</v>
      </c>
      <c r="C86" s="372" t="s">
        <v>2080</v>
      </c>
      <c r="D86" s="370" t="s">
        <v>3622</v>
      </c>
      <c r="E86" s="280" t="s">
        <v>330</v>
      </c>
      <c r="F86" s="476">
        <v>25000</v>
      </c>
      <c r="G86" s="499">
        <v>6.5</v>
      </c>
      <c r="H86" s="499">
        <f t="shared" si="1"/>
        <v>162500</v>
      </c>
    </row>
    <row r="87" spans="1:8" ht="56.25" x14ac:dyDescent="0.25">
      <c r="A87" s="679">
        <v>81</v>
      </c>
      <c r="B87" s="680">
        <v>48001700</v>
      </c>
      <c r="C87" s="372" t="s">
        <v>2081</v>
      </c>
      <c r="D87" s="370" t="s">
        <v>3623</v>
      </c>
      <c r="E87" s="280" t="s">
        <v>32</v>
      </c>
      <c r="F87" s="476">
        <v>400</v>
      </c>
      <c r="G87" s="499">
        <v>15.66</v>
      </c>
      <c r="H87" s="499">
        <f t="shared" si="1"/>
        <v>6264</v>
      </c>
    </row>
    <row r="88" spans="1:8" ht="33.75" x14ac:dyDescent="0.25">
      <c r="A88" s="679">
        <v>82</v>
      </c>
      <c r="B88" s="680">
        <v>48001528</v>
      </c>
      <c r="C88" s="372" t="s">
        <v>2082</v>
      </c>
      <c r="D88" s="372" t="s">
        <v>3624</v>
      </c>
      <c r="E88" s="280" t="s">
        <v>2083</v>
      </c>
      <c r="F88" s="476">
        <v>15000</v>
      </c>
      <c r="G88" s="499">
        <v>13.76</v>
      </c>
      <c r="H88" s="499">
        <f t="shared" si="1"/>
        <v>206400</v>
      </c>
    </row>
    <row r="89" spans="1:8" ht="56.25" x14ac:dyDescent="0.25">
      <c r="A89" s="679">
        <v>83</v>
      </c>
      <c r="B89" s="680">
        <v>48001752</v>
      </c>
      <c r="C89" s="372" t="s">
        <v>2084</v>
      </c>
      <c r="D89" s="370" t="s">
        <v>2104</v>
      </c>
      <c r="E89" s="280" t="s">
        <v>20</v>
      </c>
      <c r="F89" s="476">
        <v>100000</v>
      </c>
      <c r="G89" s="499">
        <v>0.99</v>
      </c>
      <c r="H89" s="499">
        <f t="shared" si="1"/>
        <v>99000</v>
      </c>
    </row>
    <row r="90" spans="1:8" ht="101.25" x14ac:dyDescent="0.25">
      <c r="A90" s="679">
        <v>84</v>
      </c>
      <c r="B90" s="680">
        <v>48001231</v>
      </c>
      <c r="C90" s="372" t="s">
        <v>2085</v>
      </c>
      <c r="D90" s="370" t="s">
        <v>3625</v>
      </c>
      <c r="E90" s="280" t="s">
        <v>20</v>
      </c>
      <c r="F90" s="476">
        <v>1000</v>
      </c>
      <c r="G90" s="499">
        <v>5.25</v>
      </c>
      <c r="H90" s="499">
        <f t="shared" si="1"/>
        <v>5250</v>
      </c>
    </row>
    <row r="91" spans="1:8" ht="45" x14ac:dyDescent="0.25">
      <c r="A91" s="679">
        <v>85</v>
      </c>
      <c r="B91" s="680">
        <v>48001223</v>
      </c>
      <c r="C91" s="372" t="s">
        <v>2086</v>
      </c>
      <c r="D91" s="370" t="s">
        <v>2087</v>
      </c>
      <c r="E91" s="280" t="s">
        <v>16</v>
      </c>
      <c r="F91" s="476">
        <v>6000</v>
      </c>
      <c r="G91" s="499">
        <v>7.9</v>
      </c>
      <c r="H91" s="499">
        <f t="shared" si="1"/>
        <v>47400</v>
      </c>
    </row>
    <row r="92" spans="1:8" ht="56.25" x14ac:dyDescent="0.25">
      <c r="A92" s="679">
        <v>86</v>
      </c>
      <c r="B92" s="680">
        <v>48001380</v>
      </c>
      <c r="C92" s="372" t="s">
        <v>2088</v>
      </c>
      <c r="D92" s="370" t="s">
        <v>3626</v>
      </c>
      <c r="E92" s="280" t="s">
        <v>32</v>
      </c>
      <c r="F92" s="476">
        <v>700</v>
      </c>
      <c r="G92" s="499">
        <v>3.29</v>
      </c>
      <c r="H92" s="499">
        <f t="shared" si="1"/>
        <v>2303</v>
      </c>
    </row>
    <row r="93" spans="1:8" ht="78.75" x14ac:dyDescent="0.25">
      <c r="A93" s="679">
        <v>87</v>
      </c>
      <c r="B93" s="680">
        <v>48001836</v>
      </c>
      <c r="C93" s="372" t="s">
        <v>2089</v>
      </c>
      <c r="D93" s="370" t="s">
        <v>2090</v>
      </c>
      <c r="E93" s="280" t="s">
        <v>16</v>
      </c>
      <c r="F93" s="476">
        <v>15000</v>
      </c>
      <c r="G93" s="499">
        <v>3.29</v>
      </c>
      <c r="H93" s="499">
        <f t="shared" si="1"/>
        <v>49350</v>
      </c>
    </row>
    <row r="94" spans="1:8" ht="78.75" x14ac:dyDescent="0.25">
      <c r="A94" s="679">
        <v>88</v>
      </c>
      <c r="B94" s="680">
        <v>48001095</v>
      </c>
      <c r="C94" s="372" t="s">
        <v>2091</v>
      </c>
      <c r="D94" s="370" t="s">
        <v>2092</v>
      </c>
      <c r="E94" s="280" t="s">
        <v>16</v>
      </c>
      <c r="F94" s="476">
        <v>23000</v>
      </c>
      <c r="G94" s="499">
        <v>1.69</v>
      </c>
      <c r="H94" s="499">
        <f t="shared" si="1"/>
        <v>38870</v>
      </c>
    </row>
    <row r="95" spans="1:8" ht="45" x14ac:dyDescent="0.25">
      <c r="A95" s="679">
        <v>89</v>
      </c>
      <c r="B95" s="680">
        <v>48001662</v>
      </c>
      <c r="C95" s="372" t="s">
        <v>2093</v>
      </c>
      <c r="D95" s="370" t="s">
        <v>3627</v>
      </c>
      <c r="E95" s="280" t="s">
        <v>20</v>
      </c>
      <c r="F95" s="476">
        <v>7000</v>
      </c>
      <c r="G95" s="499">
        <v>1.3</v>
      </c>
      <c r="H95" s="499">
        <f t="shared" si="1"/>
        <v>9100</v>
      </c>
    </row>
    <row r="96" spans="1:8" ht="56.25" x14ac:dyDescent="0.25">
      <c r="A96" s="679">
        <v>90</v>
      </c>
      <c r="B96" s="680">
        <v>48001623</v>
      </c>
      <c r="C96" s="372" t="s">
        <v>2094</v>
      </c>
      <c r="D96" s="370" t="s">
        <v>3628</v>
      </c>
      <c r="E96" s="280" t="s">
        <v>2095</v>
      </c>
      <c r="F96" s="476">
        <v>10000</v>
      </c>
      <c r="G96" s="499">
        <v>20.5</v>
      </c>
      <c r="H96" s="499">
        <f t="shared" si="1"/>
        <v>205000</v>
      </c>
    </row>
    <row r="97" spans="1:8" ht="78.75" x14ac:dyDescent="0.25">
      <c r="A97" s="679">
        <v>91</v>
      </c>
      <c r="B97" s="680">
        <v>48001901</v>
      </c>
      <c r="C97" s="372" t="s">
        <v>2096</v>
      </c>
      <c r="D97" s="370" t="s">
        <v>3629</v>
      </c>
      <c r="E97" s="280" t="s">
        <v>63</v>
      </c>
      <c r="F97" s="476">
        <v>5000</v>
      </c>
      <c r="G97" s="499">
        <v>1.5</v>
      </c>
      <c r="H97" s="499">
        <f t="shared" si="1"/>
        <v>7500</v>
      </c>
    </row>
    <row r="98" spans="1:8" ht="90" x14ac:dyDescent="0.25">
      <c r="A98" s="679">
        <v>92</v>
      </c>
      <c r="B98" s="680">
        <v>48001300</v>
      </c>
      <c r="C98" s="372" t="s">
        <v>2097</v>
      </c>
      <c r="D98" s="370" t="s">
        <v>3630</v>
      </c>
      <c r="E98" s="280" t="s">
        <v>20</v>
      </c>
      <c r="F98" s="476">
        <v>4000</v>
      </c>
      <c r="G98" s="499">
        <v>4.99</v>
      </c>
      <c r="H98" s="499">
        <f t="shared" si="1"/>
        <v>19960</v>
      </c>
    </row>
    <row r="99" spans="1:8" ht="78.75" x14ac:dyDescent="0.25">
      <c r="A99" s="679">
        <v>93</v>
      </c>
      <c r="B99" s="680">
        <v>48001304</v>
      </c>
      <c r="C99" s="372" t="s">
        <v>2098</v>
      </c>
      <c r="D99" s="370" t="s">
        <v>3631</v>
      </c>
      <c r="E99" s="280" t="s">
        <v>20</v>
      </c>
      <c r="F99" s="476">
        <v>7000</v>
      </c>
      <c r="G99" s="499">
        <v>3.16</v>
      </c>
      <c r="H99" s="499">
        <f t="shared" si="1"/>
        <v>22120</v>
      </c>
    </row>
    <row r="100" spans="1:8" ht="78.75" x14ac:dyDescent="0.25">
      <c r="A100" s="679">
        <v>94</v>
      </c>
      <c r="B100" s="680">
        <v>48001550</v>
      </c>
      <c r="C100" s="372" t="s">
        <v>2099</v>
      </c>
      <c r="D100" s="370" t="s">
        <v>3632</v>
      </c>
      <c r="E100" s="280" t="s">
        <v>20</v>
      </c>
      <c r="F100" s="476">
        <v>7000</v>
      </c>
      <c r="G100" s="499">
        <v>3.65</v>
      </c>
      <c r="H100" s="499">
        <f t="shared" si="1"/>
        <v>25550</v>
      </c>
    </row>
    <row r="101" spans="1:8" ht="78.75" x14ac:dyDescent="0.25">
      <c r="A101" s="679">
        <v>95</v>
      </c>
      <c r="B101" s="680">
        <v>48001207</v>
      </c>
      <c r="C101" s="372" t="s">
        <v>2100</v>
      </c>
      <c r="D101" s="370" t="s">
        <v>3633</v>
      </c>
      <c r="E101" s="280" t="s">
        <v>20</v>
      </c>
      <c r="F101" s="476">
        <v>8000</v>
      </c>
      <c r="G101" s="499">
        <v>3.99</v>
      </c>
      <c r="H101" s="499">
        <f t="shared" si="1"/>
        <v>31920</v>
      </c>
    </row>
    <row r="102" spans="1:8" ht="78.75" x14ac:dyDescent="0.25">
      <c r="A102" s="679">
        <v>96</v>
      </c>
      <c r="B102" s="680">
        <v>48001551</v>
      </c>
      <c r="C102" s="370" t="s">
        <v>2101</v>
      </c>
      <c r="D102" s="370" t="s">
        <v>2102</v>
      </c>
      <c r="E102" s="195" t="s">
        <v>16</v>
      </c>
      <c r="F102" s="476">
        <v>32000</v>
      </c>
      <c r="G102" s="499">
        <v>2.65</v>
      </c>
      <c r="H102" s="499">
        <f t="shared" si="1"/>
        <v>84800</v>
      </c>
    </row>
    <row r="103" spans="1:8" ht="33.75" x14ac:dyDescent="0.25">
      <c r="A103" s="679">
        <v>97</v>
      </c>
      <c r="B103" s="680">
        <v>48001734</v>
      </c>
      <c r="C103" s="372" t="s">
        <v>2103</v>
      </c>
      <c r="D103" s="370" t="s">
        <v>3634</v>
      </c>
      <c r="E103" s="280" t="s">
        <v>20</v>
      </c>
      <c r="F103" s="476">
        <v>2500</v>
      </c>
      <c r="G103" s="499">
        <v>2.89</v>
      </c>
      <c r="H103" s="499">
        <f t="shared" si="1"/>
        <v>7225</v>
      </c>
    </row>
    <row r="104" spans="1:8" x14ac:dyDescent="0.25">
      <c r="A104" s="997" t="s">
        <v>2885</v>
      </c>
      <c r="B104" s="998"/>
      <c r="C104" s="998"/>
      <c r="D104" s="999"/>
      <c r="E104" s="681"/>
      <c r="F104" s="682"/>
      <c r="G104" s="682"/>
      <c r="H104" s="683">
        <f>SUM(H7:H103)</f>
        <v>12542661</v>
      </c>
    </row>
  </sheetData>
  <mergeCells count="5">
    <mergeCell ref="A3:E3"/>
    <mergeCell ref="A5:H5"/>
    <mergeCell ref="A1:G1"/>
    <mergeCell ref="A2:G2"/>
    <mergeCell ref="A104:D104"/>
  </mergeCells>
  <pageMargins left="0.11811023622047245" right="0.31496062992125984" top="0.39370078740157483" bottom="0.39370078740157483" header="0.31496062992125984" footer="0.31496062992125984"/>
  <pageSetup paperSize="9" scale="85"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3"/>
  <sheetViews>
    <sheetView workbookViewId="0">
      <selection activeCell="M7" sqref="M7"/>
    </sheetView>
  </sheetViews>
  <sheetFormatPr defaultRowHeight="15" x14ac:dyDescent="0.25"/>
  <cols>
    <col min="1" max="1" width="4.85546875" bestFit="1" customWidth="1"/>
    <col min="2" max="2" width="12.85546875" customWidth="1"/>
    <col min="3" max="3" width="51.28515625" customWidth="1"/>
    <col min="4" max="4" width="4.7109375" bestFit="1" customWidth="1"/>
    <col min="5" max="5" width="7" bestFit="1" customWidth="1"/>
    <col min="6" max="6" width="7.28515625" bestFit="1" customWidth="1"/>
    <col min="7" max="7" width="10.140625" bestFit="1" customWidth="1"/>
  </cols>
  <sheetData>
    <row r="1" spans="1:7" s="71" customFormat="1" x14ac:dyDescent="0.25"/>
    <row r="2" spans="1:7" ht="18.75" x14ac:dyDescent="0.25">
      <c r="A2" s="757" t="s">
        <v>0</v>
      </c>
      <c r="B2" s="757"/>
      <c r="C2" s="757"/>
      <c r="D2" s="757"/>
      <c r="E2" s="757"/>
      <c r="F2" s="757"/>
      <c r="G2" s="757"/>
    </row>
    <row r="3" spans="1:7" ht="18.75" x14ac:dyDescent="0.25">
      <c r="A3" s="757" t="s">
        <v>1</v>
      </c>
      <c r="B3" s="757"/>
      <c r="C3" s="757"/>
      <c r="D3" s="757"/>
      <c r="E3" s="757"/>
      <c r="F3" s="757"/>
      <c r="G3" s="757"/>
    </row>
    <row r="4" spans="1:7" ht="19.5" thickBot="1" x14ac:dyDescent="0.3">
      <c r="A4" s="785" t="s">
        <v>2</v>
      </c>
      <c r="B4" s="785"/>
      <c r="C4" s="785"/>
      <c r="D4" s="785"/>
      <c r="E4" s="785"/>
      <c r="F4" s="785"/>
      <c r="G4" s="785"/>
    </row>
    <row r="5" spans="1:7" ht="34.5" thickBot="1" x14ac:dyDescent="0.3">
      <c r="A5" s="890" t="s">
        <v>331</v>
      </c>
      <c r="B5" s="891"/>
      <c r="C5" s="891"/>
      <c r="D5" s="891"/>
      <c r="E5" s="891"/>
      <c r="F5" s="891"/>
      <c r="G5" s="892"/>
    </row>
    <row r="6" spans="1:7" s="43" customFormat="1" x14ac:dyDescent="0.25">
      <c r="A6" s="684" t="s">
        <v>136</v>
      </c>
      <c r="B6" s="684" t="s">
        <v>14</v>
      </c>
      <c r="C6" s="684" t="s">
        <v>137</v>
      </c>
      <c r="D6" s="684" t="s">
        <v>7</v>
      </c>
      <c r="E6" s="684" t="s">
        <v>1462</v>
      </c>
      <c r="F6" s="445" t="s">
        <v>868</v>
      </c>
      <c r="G6" s="419" t="s">
        <v>869</v>
      </c>
    </row>
    <row r="7" spans="1:7" ht="38.25" x14ac:dyDescent="0.25">
      <c r="A7" s="65">
        <v>1</v>
      </c>
      <c r="B7" s="458">
        <v>21001071</v>
      </c>
      <c r="C7" s="685" t="s">
        <v>332</v>
      </c>
      <c r="D7" s="65" t="s">
        <v>20</v>
      </c>
      <c r="E7" s="112">
        <v>100</v>
      </c>
      <c r="F7" s="460">
        <v>174.99</v>
      </c>
      <c r="G7" s="460">
        <f>E7*F7</f>
        <v>17499</v>
      </c>
    </row>
    <row r="8" spans="1:7" ht="51" x14ac:dyDescent="0.25">
      <c r="A8" s="65">
        <v>2</v>
      </c>
      <c r="B8" s="458">
        <v>21001075</v>
      </c>
      <c r="C8" s="685" t="s">
        <v>333</v>
      </c>
      <c r="D8" s="65" t="s">
        <v>20</v>
      </c>
      <c r="E8" s="112">
        <v>117</v>
      </c>
      <c r="F8" s="460">
        <v>133.5</v>
      </c>
      <c r="G8" s="460">
        <f t="shared" ref="G8:G12" si="0">E8*F8</f>
        <v>15619.5</v>
      </c>
    </row>
    <row r="9" spans="1:7" ht="51" x14ac:dyDescent="0.25">
      <c r="A9" s="65">
        <v>3</v>
      </c>
      <c r="B9" s="458">
        <v>21001072</v>
      </c>
      <c r="C9" s="685" t="s">
        <v>334</v>
      </c>
      <c r="D9" s="65" t="s">
        <v>20</v>
      </c>
      <c r="E9" s="112">
        <v>117</v>
      </c>
      <c r="F9" s="460">
        <v>109.91</v>
      </c>
      <c r="G9" s="460">
        <f t="shared" si="0"/>
        <v>12859.47</v>
      </c>
    </row>
    <row r="10" spans="1:7" ht="38.25" x14ac:dyDescent="0.25">
      <c r="A10" s="65">
        <v>4</v>
      </c>
      <c r="B10" s="458">
        <v>21001070</v>
      </c>
      <c r="C10" s="139" t="s">
        <v>335</v>
      </c>
      <c r="D10" s="59" t="s">
        <v>20</v>
      </c>
      <c r="E10" s="112">
        <v>392</v>
      </c>
      <c r="F10" s="460">
        <v>316.22000000000003</v>
      </c>
      <c r="G10" s="460">
        <f t="shared" si="0"/>
        <v>123958.24</v>
      </c>
    </row>
    <row r="11" spans="1:7" ht="38.25" x14ac:dyDescent="0.25">
      <c r="A11" s="65">
        <v>5</v>
      </c>
      <c r="B11" s="458">
        <v>21001073</v>
      </c>
      <c r="C11" s="139" t="s">
        <v>336</v>
      </c>
      <c r="D11" s="59" t="s">
        <v>20</v>
      </c>
      <c r="E11" s="112">
        <v>392</v>
      </c>
      <c r="F11" s="460">
        <v>163.26</v>
      </c>
      <c r="G11" s="460">
        <f t="shared" si="0"/>
        <v>63997.919999999998</v>
      </c>
    </row>
    <row r="12" spans="1:7" ht="51" x14ac:dyDescent="0.25">
      <c r="A12" s="65">
        <v>6</v>
      </c>
      <c r="B12" s="458">
        <v>21001069</v>
      </c>
      <c r="C12" s="139" t="s">
        <v>337</v>
      </c>
      <c r="D12" s="59" t="s">
        <v>20</v>
      </c>
      <c r="E12" s="112">
        <v>84</v>
      </c>
      <c r="F12" s="460">
        <v>214.16</v>
      </c>
      <c r="G12" s="460">
        <f t="shared" si="0"/>
        <v>17989.439999999999</v>
      </c>
    </row>
    <row r="13" spans="1:7" x14ac:dyDescent="0.25">
      <c r="A13" s="1000" t="s">
        <v>2885</v>
      </c>
      <c r="B13" s="1001"/>
      <c r="C13" s="1002"/>
      <c r="D13" s="539"/>
      <c r="E13" s="539"/>
      <c r="F13" s="686"/>
      <c r="G13" s="686">
        <f>SUM(G7:G12)</f>
        <v>251923.57</v>
      </c>
    </row>
  </sheetData>
  <mergeCells count="5">
    <mergeCell ref="A5:G5"/>
    <mergeCell ref="A13:C13"/>
    <mergeCell ref="A2:G2"/>
    <mergeCell ref="A3:G3"/>
    <mergeCell ref="A4:G4"/>
  </mergeCells>
  <pageMargins left="0.11811023622047245" right="0.31496062992125984" top="0.78740157480314965" bottom="0.78740157480314965" header="0.31496062992125984" footer="0.31496062992125984"/>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1"/>
  <sheetViews>
    <sheetView workbookViewId="0">
      <selection activeCell="A6" sqref="A6:G6"/>
    </sheetView>
  </sheetViews>
  <sheetFormatPr defaultRowHeight="15" x14ac:dyDescent="0.25"/>
  <cols>
    <col min="1" max="1" width="5.85546875" style="7" bestFit="1" customWidth="1"/>
    <col min="2" max="2" width="10.140625" style="7" bestFit="1" customWidth="1"/>
    <col min="3" max="3" width="41.42578125" style="7" customWidth="1"/>
    <col min="4" max="4" width="4.85546875" bestFit="1" customWidth="1"/>
    <col min="5" max="5" width="8" customWidth="1"/>
    <col min="6" max="6" width="7.140625" bestFit="1" customWidth="1"/>
    <col min="7" max="7" width="15.28515625" customWidth="1"/>
  </cols>
  <sheetData>
    <row r="1" spans="1:7" x14ac:dyDescent="0.25">
      <c r="A1" s="42"/>
      <c r="B1" s="42"/>
      <c r="C1" s="42"/>
      <c r="D1" s="19"/>
      <c r="E1" s="19"/>
    </row>
    <row r="2" spans="1:7" ht="18.75" x14ac:dyDescent="0.25">
      <c r="A2" s="757" t="s">
        <v>0</v>
      </c>
      <c r="B2" s="757"/>
      <c r="C2" s="757"/>
      <c r="D2" s="757"/>
      <c r="E2" s="757"/>
      <c r="F2" s="757"/>
      <c r="G2" s="757"/>
    </row>
    <row r="3" spans="1:7" ht="18.75" x14ac:dyDescent="0.25">
      <c r="A3" s="757" t="s">
        <v>1</v>
      </c>
      <c r="B3" s="757"/>
      <c r="C3" s="757"/>
      <c r="D3" s="757"/>
      <c r="E3" s="757"/>
      <c r="F3" s="757"/>
      <c r="G3" s="757"/>
    </row>
    <row r="4" spans="1:7" ht="18.75" x14ac:dyDescent="0.25">
      <c r="A4" s="772" t="s">
        <v>2</v>
      </c>
      <c r="B4" s="772"/>
      <c r="C4" s="772"/>
      <c r="D4" s="772"/>
      <c r="E4" s="772"/>
      <c r="F4" s="772"/>
      <c r="G4" s="772"/>
    </row>
    <row r="5" spans="1:7" ht="15.75" thickBot="1" x14ac:dyDescent="0.3">
      <c r="A5" s="42"/>
      <c r="B5" s="42"/>
      <c r="C5" s="42"/>
      <c r="D5" s="19"/>
      <c r="E5" s="19"/>
    </row>
    <row r="6" spans="1:7" ht="34.5" thickBot="1" x14ac:dyDescent="0.3">
      <c r="A6" s="890" t="s">
        <v>338</v>
      </c>
      <c r="B6" s="891"/>
      <c r="C6" s="891"/>
      <c r="D6" s="891"/>
      <c r="E6" s="891"/>
      <c r="F6" s="891"/>
      <c r="G6" s="892"/>
    </row>
    <row r="7" spans="1:7" x14ac:dyDescent="0.25">
      <c r="A7" s="687" t="s">
        <v>3</v>
      </c>
      <c r="B7" s="687" t="s">
        <v>4</v>
      </c>
      <c r="C7" s="687" t="s">
        <v>121</v>
      </c>
      <c r="D7" s="687" t="s">
        <v>6</v>
      </c>
      <c r="E7" s="687" t="s">
        <v>95</v>
      </c>
      <c r="F7" s="314" t="s">
        <v>868</v>
      </c>
      <c r="G7" s="314" t="s">
        <v>869</v>
      </c>
    </row>
    <row r="8" spans="1:7" ht="30.75" customHeight="1" x14ac:dyDescent="0.25">
      <c r="A8" s="688">
        <v>1</v>
      </c>
      <c r="B8" s="689">
        <v>50001454</v>
      </c>
      <c r="C8" s="688" t="s">
        <v>339</v>
      </c>
      <c r="D8" s="65" t="s">
        <v>20</v>
      </c>
      <c r="E8" s="453">
        <v>100</v>
      </c>
      <c r="F8" s="460">
        <v>170</v>
      </c>
      <c r="G8" s="460">
        <f>E8*F8</f>
        <v>17000</v>
      </c>
    </row>
    <row r="9" spans="1:7" ht="30.75" customHeight="1" x14ac:dyDescent="0.25">
      <c r="A9" s="688">
        <v>2</v>
      </c>
      <c r="B9" s="689">
        <v>50001453</v>
      </c>
      <c r="C9" s="688" t="s">
        <v>340</v>
      </c>
      <c r="D9" s="65" t="s">
        <v>20</v>
      </c>
      <c r="E9" s="453">
        <v>1200</v>
      </c>
      <c r="F9" s="460">
        <v>343.33</v>
      </c>
      <c r="G9" s="460">
        <f t="shared" ref="G9:G10" si="0">E9*F9</f>
        <v>411996</v>
      </c>
    </row>
    <row r="10" spans="1:7" ht="30.75" customHeight="1" x14ac:dyDescent="0.25">
      <c r="A10" s="688">
        <v>3</v>
      </c>
      <c r="B10" s="689">
        <v>50001455</v>
      </c>
      <c r="C10" s="688" t="s">
        <v>341</v>
      </c>
      <c r="D10" s="65" t="s">
        <v>20</v>
      </c>
      <c r="E10" s="453">
        <v>100</v>
      </c>
      <c r="F10" s="460">
        <v>250</v>
      </c>
      <c r="G10" s="460">
        <f t="shared" si="0"/>
        <v>25000</v>
      </c>
    </row>
    <row r="11" spans="1:7" x14ac:dyDescent="0.25">
      <c r="A11" s="1000" t="s">
        <v>2885</v>
      </c>
      <c r="B11" s="1001"/>
      <c r="C11" s="1002"/>
      <c r="D11" s="539"/>
      <c r="E11" s="539"/>
      <c r="F11" s="686"/>
      <c r="G11" s="686">
        <f>SUM(G8:G10)</f>
        <v>453996</v>
      </c>
    </row>
  </sheetData>
  <mergeCells count="5">
    <mergeCell ref="A6:G6"/>
    <mergeCell ref="A11:C11"/>
    <mergeCell ref="A2:G2"/>
    <mergeCell ref="A3:G3"/>
    <mergeCell ref="A4:G4"/>
  </mergeCells>
  <pageMargins left="0.31496062992125984" right="0.31496062992125984" top="0.78740157480314965" bottom="0.78740157480314965" header="0.31496062992125984" footer="0.31496062992125984"/>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9"/>
  <sheetViews>
    <sheetView topLeftCell="A6" workbookViewId="0">
      <selection activeCell="A6" sqref="A6:G6"/>
    </sheetView>
  </sheetViews>
  <sheetFormatPr defaultRowHeight="15" x14ac:dyDescent="0.25"/>
  <cols>
    <col min="1" max="1" width="5.85546875" bestFit="1" customWidth="1"/>
    <col min="2" max="2" width="14.42578125" bestFit="1" customWidth="1"/>
    <col min="3" max="3" width="44.42578125" style="5" customWidth="1"/>
    <col min="4" max="4" width="6.42578125" customWidth="1"/>
    <col min="5" max="5" width="9" bestFit="1" customWidth="1"/>
    <col min="6" max="6" width="9.5703125" bestFit="1" customWidth="1"/>
    <col min="7" max="7" width="13.28515625" bestFit="1" customWidth="1"/>
  </cols>
  <sheetData>
    <row r="1" spans="1:7" x14ac:dyDescent="0.25">
      <c r="A1" s="19"/>
    </row>
    <row r="2" spans="1:7" ht="15.75" x14ac:dyDescent="0.25">
      <c r="A2" s="771" t="s">
        <v>0</v>
      </c>
      <c r="B2" s="771"/>
      <c r="C2" s="771"/>
      <c r="D2" s="771"/>
      <c r="E2" s="771"/>
      <c r="F2" s="771"/>
      <c r="G2" s="771"/>
    </row>
    <row r="3" spans="1:7" ht="15.75" x14ac:dyDescent="0.25">
      <c r="A3" s="771" t="s">
        <v>1</v>
      </c>
      <c r="B3" s="771"/>
      <c r="C3" s="771"/>
      <c r="D3" s="771"/>
      <c r="E3" s="771"/>
      <c r="F3" s="771"/>
      <c r="G3" s="771"/>
    </row>
    <row r="4" spans="1:7" ht="15.75" x14ac:dyDescent="0.25">
      <c r="A4" s="98" t="s">
        <v>2</v>
      </c>
      <c r="B4" s="98"/>
      <c r="C4" s="98"/>
      <c r="D4" s="98"/>
      <c r="E4" s="98"/>
      <c r="F4" s="128"/>
      <c r="G4" s="128"/>
    </row>
    <row r="5" spans="1:7" ht="15.75" thickBot="1" x14ac:dyDescent="0.3"/>
    <row r="6" spans="1:7" ht="29.25" thickBot="1" x14ac:dyDescent="0.3">
      <c r="A6" s="904" t="s">
        <v>342</v>
      </c>
      <c r="B6" s="905"/>
      <c r="C6" s="905"/>
      <c r="D6" s="905"/>
      <c r="E6" s="905"/>
      <c r="F6" s="905"/>
      <c r="G6" s="906"/>
    </row>
    <row r="7" spans="1:7" x14ac:dyDescent="0.25">
      <c r="A7" s="447" t="s">
        <v>13</v>
      </c>
      <c r="B7" s="447" t="s">
        <v>14</v>
      </c>
      <c r="C7" s="447" t="s">
        <v>15</v>
      </c>
      <c r="D7" s="447" t="s">
        <v>7</v>
      </c>
      <c r="E7" s="447" t="s">
        <v>2862</v>
      </c>
      <c r="F7" s="314" t="s">
        <v>868</v>
      </c>
      <c r="G7" s="314" t="s">
        <v>869</v>
      </c>
    </row>
    <row r="8" spans="1:7" ht="342.75" x14ac:dyDescent="0.25">
      <c r="A8" s="124">
        <v>1</v>
      </c>
      <c r="B8" s="134">
        <v>355001039</v>
      </c>
      <c r="C8" s="135" t="s">
        <v>825</v>
      </c>
      <c r="D8" s="127" t="s">
        <v>6</v>
      </c>
      <c r="E8" s="155">
        <v>1200</v>
      </c>
      <c r="F8" s="446">
        <v>12.43</v>
      </c>
      <c r="G8" s="446">
        <f>E8*F8</f>
        <v>14916</v>
      </c>
    </row>
    <row r="9" spans="1:7" x14ac:dyDescent="0.25">
      <c r="A9" s="873" t="s">
        <v>2948</v>
      </c>
      <c r="B9" s="874"/>
      <c r="C9" s="875"/>
      <c r="D9" s="527"/>
      <c r="E9" s="527"/>
      <c r="F9" s="527"/>
      <c r="G9" s="603">
        <f>SUM(G8)</f>
        <v>14916</v>
      </c>
    </row>
  </sheetData>
  <mergeCells count="4">
    <mergeCell ref="A6:G6"/>
    <mergeCell ref="A9:C9"/>
    <mergeCell ref="A2:G2"/>
    <mergeCell ref="A3:G3"/>
  </mergeCells>
  <pageMargins left="0.11811023622047245" right="0.11811023622047245" top="0.78740157480314965" bottom="0.78740157480314965" header="0.31496062992125984" footer="0.31496062992125984"/>
  <pageSetup paperSize="9"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8"/>
  <sheetViews>
    <sheetView workbookViewId="0">
      <selection activeCell="K15" sqref="K15:L15"/>
    </sheetView>
  </sheetViews>
  <sheetFormatPr defaultRowHeight="15" x14ac:dyDescent="0.25"/>
  <cols>
    <col min="1" max="1" width="7.42578125" customWidth="1"/>
    <col min="2" max="2" width="13.5703125" customWidth="1"/>
    <col min="3" max="3" width="50.140625" customWidth="1"/>
    <col min="5" max="5" width="17.42578125" style="49" customWidth="1"/>
    <col min="10" max="10" width="12" bestFit="1" customWidth="1"/>
  </cols>
  <sheetData>
    <row r="1" spans="1:5" x14ac:dyDescent="0.25">
      <c r="A1" s="19"/>
      <c r="B1" s="19"/>
      <c r="C1" s="19"/>
      <c r="D1" s="19"/>
      <c r="E1" s="47"/>
    </row>
    <row r="2" spans="1:5" ht="18.75" x14ac:dyDescent="0.25">
      <c r="A2" s="757" t="s">
        <v>343</v>
      </c>
      <c r="B2" s="757"/>
      <c r="C2" s="757"/>
      <c r="D2" s="757"/>
      <c r="E2" s="757"/>
    </row>
    <row r="3" spans="1:5" ht="18.75" x14ac:dyDescent="0.25">
      <c r="A3" s="757" t="s">
        <v>1</v>
      </c>
      <c r="B3" s="757"/>
      <c r="C3" s="757"/>
      <c r="D3" s="757"/>
      <c r="E3" s="757"/>
    </row>
    <row r="4" spans="1:5" ht="19.5" thickBot="1" x14ac:dyDescent="0.3">
      <c r="A4" s="758" t="s">
        <v>2</v>
      </c>
      <c r="B4" s="758"/>
      <c r="C4" s="758"/>
      <c r="D4" s="758"/>
      <c r="E4" s="758"/>
    </row>
    <row r="5" spans="1:5" s="71" customFormat="1" ht="18.75" thickBot="1" x14ac:dyDescent="0.3">
      <c r="A5" s="1003" t="s">
        <v>826</v>
      </c>
      <c r="B5" s="1004"/>
      <c r="C5" s="1004"/>
      <c r="D5" s="1004"/>
      <c r="E5" s="1005"/>
    </row>
    <row r="6" spans="1:5" ht="24" x14ac:dyDescent="0.25">
      <c r="A6" s="136" t="s">
        <v>41</v>
      </c>
      <c r="B6" s="136" t="s">
        <v>4</v>
      </c>
      <c r="C6" s="136" t="s">
        <v>131</v>
      </c>
      <c r="D6" s="136" t="s">
        <v>6</v>
      </c>
      <c r="E6" s="137" t="s">
        <v>344</v>
      </c>
    </row>
    <row r="7" spans="1:5" ht="36" x14ac:dyDescent="0.25">
      <c r="A7" s="58">
        <v>1</v>
      </c>
      <c r="B7" s="62">
        <v>44001092</v>
      </c>
      <c r="C7" s="64" t="s">
        <v>2105</v>
      </c>
      <c r="D7" s="58" t="s">
        <v>345</v>
      </c>
      <c r="E7" s="748">
        <v>147000</v>
      </c>
    </row>
    <row r="8" spans="1:5" ht="36" x14ac:dyDescent="0.25">
      <c r="A8" s="58">
        <v>1</v>
      </c>
      <c r="B8" s="62">
        <v>44001093</v>
      </c>
      <c r="C8" s="64" t="s">
        <v>2106</v>
      </c>
      <c r="D8" s="58" t="s">
        <v>345</v>
      </c>
      <c r="E8" s="748">
        <v>150000</v>
      </c>
    </row>
    <row r="9" spans="1:5" ht="36" x14ac:dyDescent="0.25">
      <c r="A9" s="58">
        <v>1</v>
      </c>
      <c r="B9" s="62">
        <v>44001094</v>
      </c>
      <c r="C9" s="64" t="s">
        <v>2107</v>
      </c>
      <c r="D9" s="58" t="s">
        <v>345</v>
      </c>
      <c r="E9" s="748">
        <v>130000</v>
      </c>
    </row>
    <row r="10" spans="1:5" ht="36" x14ac:dyDescent="0.25">
      <c r="A10" s="58">
        <v>1</v>
      </c>
      <c r="B10" s="62">
        <v>44001095</v>
      </c>
      <c r="C10" s="64" t="s">
        <v>2108</v>
      </c>
      <c r="D10" s="58" t="s">
        <v>345</v>
      </c>
      <c r="E10" s="748">
        <v>30000</v>
      </c>
    </row>
    <row r="11" spans="1:5" ht="36" x14ac:dyDescent="0.25">
      <c r="A11" s="58">
        <v>1</v>
      </c>
      <c r="B11" s="62">
        <v>44001096</v>
      </c>
      <c r="C11" s="64" t="s">
        <v>2109</v>
      </c>
      <c r="D11" s="58" t="s">
        <v>345</v>
      </c>
      <c r="E11" s="748">
        <v>50000</v>
      </c>
    </row>
    <row r="12" spans="1:5" ht="36" x14ac:dyDescent="0.25">
      <c r="A12" s="58">
        <v>1</v>
      </c>
      <c r="B12" s="62">
        <v>44001097</v>
      </c>
      <c r="C12" s="64" t="s">
        <v>2110</v>
      </c>
      <c r="D12" s="58" t="s">
        <v>345</v>
      </c>
      <c r="E12" s="748">
        <v>50000</v>
      </c>
    </row>
    <row r="13" spans="1:5" ht="36" x14ac:dyDescent="0.25">
      <c r="A13" s="58">
        <v>1</v>
      </c>
      <c r="B13" s="62">
        <v>44001098</v>
      </c>
      <c r="C13" s="64" t="s">
        <v>2111</v>
      </c>
      <c r="D13" s="58" t="s">
        <v>345</v>
      </c>
      <c r="E13" s="748">
        <v>139750</v>
      </c>
    </row>
    <row r="14" spans="1:5" ht="36" x14ac:dyDescent="0.25">
      <c r="A14" s="58">
        <v>1</v>
      </c>
      <c r="B14" s="62">
        <v>44001099</v>
      </c>
      <c r="C14" s="64" t="s">
        <v>2112</v>
      </c>
      <c r="D14" s="58" t="s">
        <v>345</v>
      </c>
      <c r="E14" s="748">
        <v>150000</v>
      </c>
    </row>
    <row r="15" spans="1:5" ht="36" x14ac:dyDescent="0.25">
      <c r="A15" s="58">
        <v>1</v>
      </c>
      <c r="B15" s="62">
        <v>44001100</v>
      </c>
      <c r="C15" s="64" t="s">
        <v>2113</v>
      </c>
      <c r="D15" s="58" t="s">
        <v>345</v>
      </c>
      <c r="E15" s="748">
        <v>10000</v>
      </c>
    </row>
    <row r="16" spans="1:5" ht="36" x14ac:dyDescent="0.25">
      <c r="A16" s="58">
        <v>1</v>
      </c>
      <c r="B16" s="62">
        <v>44001101</v>
      </c>
      <c r="C16" s="64" t="s">
        <v>2114</v>
      </c>
      <c r="D16" s="58" t="s">
        <v>345</v>
      </c>
      <c r="E16" s="748">
        <v>35000</v>
      </c>
    </row>
    <row r="17" spans="1:5" ht="36" x14ac:dyDescent="0.25">
      <c r="A17" s="58">
        <v>1</v>
      </c>
      <c r="B17" s="62">
        <v>44001102</v>
      </c>
      <c r="C17" s="64" t="s">
        <v>2115</v>
      </c>
      <c r="D17" s="58" t="s">
        <v>345</v>
      </c>
      <c r="E17" s="748">
        <v>150000</v>
      </c>
    </row>
    <row r="18" spans="1:5" x14ac:dyDescent="0.25">
      <c r="A18" s="879" t="s">
        <v>359</v>
      </c>
      <c r="B18" s="880"/>
      <c r="C18" s="881"/>
      <c r="D18" s="525"/>
      <c r="E18" s="747">
        <f>SUM(E7:E17)</f>
        <v>1041750</v>
      </c>
    </row>
  </sheetData>
  <mergeCells count="5">
    <mergeCell ref="A18:C18"/>
    <mergeCell ref="A2:E2"/>
    <mergeCell ref="A3:E3"/>
    <mergeCell ref="A4:E4"/>
    <mergeCell ref="A5:E5"/>
  </mergeCells>
  <pageMargins left="0.11811023622047245" right="0.11811023622047245" top="0.78740157480314965" bottom="0.78740157480314965" header="0.31496062992125984" footer="0.31496062992125984"/>
  <pageSetup paperSize="9" scale="90" orientation="portrait" horizontalDpi="0"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62"/>
  <sheetViews>
    <sheetView workbookViewId="0">
      <selection activeCell="F6" sqref="F6"/>
    </sheetView>
  </sheetViews>
  <sheetFormatPr defaultRowHeight="15" x14ac:dyDescent="0.25"/>
  <cols>
    <col min="1" max="1" width="4.5703125" bestFit="1" customWidth="1"/>
    <col min="2" max="2" width="9.5703125" style="128" customWidth="1"/>
    <col min="3" max="3" width="52.28515625" customWidth="1"/>
    <col min="4" max="4" width="4.140625" bestFit="1" customWidth="1"/>
    <col min="6" max="6" width="9.140625" style="128"/>
    <col min="7" max="7" width="6.140625" bestFit="1" customWidth="1"/>
    <col min="8" max="8" width="7.85546875" bestFit="1" customWidth="1"/>
    <col min="9" max="9" width="6.140625" bestFit="1" customWidth="1"/>
    <col min="10" max="10" width="4.7109375" bestFit="1" customWidth="1"/>
    <col min="12" max="12" width="5" bestFit="1" customWidth="1"/>
    <col min="14" max="14" width="5.85546875" bestFit="1" customWidth="1"/>
    <col min="15" max="15" width="7.85546875" bestFit="1" customWidth="1"/>
    <col min="16" max="16" width="11.28515625" bestFit="1" customWidth="1"/>
  </cols>
  <sheetData>
    <row r="1" spans="1:16" ht="15.75" x14ac:dyDescent="0.25">
      <c r="A1" s="837" t="s">
        <v>0</v>
      </c>
      <c r="B1" s="837"/>
      <c r="C1" s="837"/>
      <c r="D1" s="837"/>
      <c r="E1" s="837"/>
      <c r="F1" s="837"/>
      <c r="G1" s="837"/>
      <c r="H1" s="837"/>
      <c r="I1" s="837"/>
      <c r="J1" s="837"/>
      <c r="K1" s="837"/>
      <c r="L1" s="837"/>
    </row>
    <row r="2" spans="1:16" ht="18.75" x14ac:dyDescent="0.25">
      <c r="A2" s="853" t="s">
        <v>1</v>
      </c>
      <c r="B2" s="853"/>
      <c r="C2" s="853"/>
      <c r="D2" s="853"/>
      <c r="E2" s="853"/>
      <c r="F2" s="853"/>
      <c r="G2" s="853"/>
      <c r="H2" s="853"/>
      <c r="I2" s="853"/>
      <c r="J2" s="853"/>
      <c r="K2" s="853"/>
      <c r="L2" s="853"/>
    </row>
    <row r="3" spans="1:16" ht="18.75" x14ac:dyDescent="0.25">
      <c r="A3" s="854" t="s">
        <v>2</v>
      </c>
      <c r="B3" s="854"/>
      <c r="C3" s="854"/>
      <c r="D3" s="854"/>
      <c r="E3" s="854"/>
      <c r="F3" s="854"/>
      <c r="G3" s="854"/>
      <c r="H3" s="854"/>
      <c r="I3" s="854"/>
      <c r="J3" s="854"/>
      <c r="K3" s="854"/>
      <c r="L3" s="854"/>
    </row>
    <row r="4" spans="1:16" ht="15.75" thickBot="1" x14ac:dyDescent="0.3">
      <c r="A4" s="18"/>
      <c r="B4" s="173"/>
      <c r="C4" s="18"/>
      <c r="D4" s="18"/>
    </row>
    <row r="5" spans="1:16" ht="33.75" x14ac:dyDescent="0.25">
      <c r="A5" s="1006" t="s">
        <v>346</v>
      </c>
      <c r="B5" s="1007"/>
      <c r="C5" s="1007"/>
      <c r="D5" s="1007"/>
      <c r="E5" s="1007"/>
      <c r="F5" s="1007"/>
      <c r="G5" s="1007"/>
      <c r="H5" s="1007"/>
      <c r="I5" s="1007"/>
      <c r="J5" s="1007"/>
      <c r="K5" s="1007"/>
      <c r="L5" s="1007"/>
      <c r="M5" s="1007"/>
      <c r="N5" s="1007"/>
      <c r="O5" s="1007"/>
      <c r="P5" s="1007"/>
    </row>
    <row r="6" spans="1:16" x14ac:dyDescent="0.25">
      <c r="A6" s="130" t="s">
        <v>13</v>
      </c>
      <c r="B6" s="130" t="s">
        <v>2613</v>
      </c>
      <c r="C6" s="130" t="s">
        <v>15</v>
      </c>
      <c r="D6" s="130" t="s">
        <v>7</v>
      </c>
      <c r="E6" s="130" t="s">
        <v>2753</v>
      </c>
      <c r="F6" s="130" t="s">
        <v>3747</v>
      </c>
      <c r="G6" s="486" t="s">
        <v>2862</v>
      </c>
      <c r="H6" s="486" t="s">
        <v>2766</v>
      </c>
      <c r="I6" s="486" t="s">
        <v>2769</v>
      </c>
      <c r="J6" s="486" t="s">
        <v>2772</v>
      </c>
      <c r="K6" s="486" t="s">
        <v>2775</v>
      </c>
      <c r="L6" s="486" t="s">
        <v>2776</v>
      </c>
      <c r="M6" s="486" t="s">
        <v>2779</v>
      </c>
      <c r="N6" s="130" t="s">
        <v>1462</v>
      </c>
      <c r="O6" s="130" t="s">
        <v>868</v>
      </c>
      <c r="P6" s="130" t="s">
        <v>869</v>
      </c>
    </row>
    <row r="7" spans="1:16" ht="36" x14ac:dyDescent="0.25">
      <c r="A7" s="68">
        <v>1</v>
      </c>
      <c r="B7" s="418">
        <v>33001005</v>
      </c>
      <c r="C7" s="79" t="s">
        <v>3635</v>
      </c>
      <c r="D7" s="64" t="s">
        <v>20</v>
      </c>
      <c r="E7" s="78">
        <v>8</v>
      </c>
      <c r="F7" s="78">
        <v>8</v>
      </c>
      <c r="G7" s="78"/>
      <c r="H7" s="197">
        <v>30</v>
      </c>
      <c r="I7" s="78">
        <v>20</v>
      </c>
      <c r="J7" s="78">
        <v>50</v>
      </c>
      <c r="K7" s="78">
        <v>12</v>
      </c>
      <c r="L7" s="78"/>
      <c r="M7" s="198">
        <v>50</v>
      </c>
      <c r="N7" s="197">
        <f>E7+G7+H7+I7+J7+K7+L7+M7</f>
        <v>170</v>
      </c>
      <c r="O7" s="274">
        <v>218.39</v>
      </c>
      <c r="P7" s="274">
        <f>N7*O7</f>
        <v>37126.299999999996</v>
      </c>
    </row>
    <row r="8" spans="1:16" ht="36" x14ac:dyDescent="0.25">
      <c r="A8" s="68">
        <v>2</v>
      </c>
      <c r="B8" s="418">
        <v>33001006</v>
      </c>
      <c r="C8" s="79" t="s">
        <v>3636</v>
      </c>
      <c r="D8" s="64" t="s">
        <v>20</v>
      </c>
      <c r="E8" s="78">
        <v>8</v>
      </c>
      <c r="F8" s="78">
        <v>8</v>
      </c>
      <c r="G8" s="78"/>
      <c r="H8" s="197">
        <v>30</v>
      </c>
      <c r="I8" s="78">
        <v>120</v>
      </c>
      <c r="J8" s="78"/>
      <c r="K8" s="78"/>
      <c r="L8" s="78">
        <v>5</v>
      </c>
      <c r="M8" s="198">
        <v>50</v>
      </c>
      <c r="N8" s="197">
        <f t="shared" ref="N8:N61" si="0">E8+G8+H8+I8+J8+K8+L8+M8</f>
        <v>213</v>
      </c>
      <c r="O8" s="274">
        <v>266</v>
      </c>
      <c r="P8" s="274">
        <f t="shared" ref="P8:P61" si="1">N8*O8</f>
        <v>56658</v>
      </c>
    </row>
    <row r="9" spans="1:16" ht="36" x14ac:dyDescent="0.25">
      <c r="A9" s="68">
        <v>3</v>
      </c>
      <c r="B9" s="418">
        <v>33001013</v>
      </c>
      <c r="C9" s="79" t="s">
        <v>3637</v>
      </c>
      <c r="D9" s="64" t="s">
        <v>20</v>
      </c>
      <c r="E9" s="78">
        <v>8</v>
      </c>
      <c r="F9" s="78">
        <v>8</v>
      </c>
      <c r="G9" s="78">
        <v>20</v>
      </c>
      <c r="H9" s="197"/>
      <c r="I9" s="78">
        <v>24</v>
      </c>
      <c r="J9" s="78"/>
      <c r="K9" s="78">
        <v>8</v>
      </c>
      <c r="L9" s="78">
        <v>5</v>
      </c>
      <c r="M9" s="198"/>
      <c r="N9" s="197">
        <f t="shared" si="0"/>
        <v>65</v>
      </c>
      <c r="O9" s="274">
        <v>321.79000000000002</v>
      </c>
      <c r="P9" s="274">
        <f t="shared" si="1"/>
        <v>20916.350000000002</v>
      </c>
    </row>
    <row r="10" spans="1:16" ht="36" x14ac:dyDescent="0.25">
      <c r="A10" s="68">
        <v>4</v>
      </c>
      <c r="B10" s="418">
        <v>33001036</v>
      </c>
      <c r="C10" s="79" t="s">
        <v>3638</v>
      </c>
      <c r="D10" s="64" t="s">
        <v>20</v>
      </c>
      <c r="E10" s="78">
        <v>8</v>
      </c>
      <c r="F10" s="78">
        <v>8</v>
      </c>
      <c r="G10" s="78"/>
      <c r="H10" s="197"/>
      <c r="I10" s="78">
        <v>8</v>
      </c>
      <c r="J10" s="78"/>
      <c r="K10" s="78"/>
      <c r="L10" s="78"/>
      <c r="M10" s="198">
        <v>10</v>
      </c>
      <c r="N10" s="197">
        <f t="shared" si="0"/>
        <v>26</v>
      </c>
      <c r="O10" s="274">
        <v>346.93</v>
      </c>
      <c r="P10" s="274">
        <f t="shared" si="1"/>
        <v>9020.18</v>
      </c>
    </row>
    <row r="11" spans="1:16" ht="36" x14ac:dyDescent="0.25">
      <c r="A11" s="68">
        <v>5</v>
      </c>
      <c r="B11" s="418">
        <v>33008167</v>
      </c>
      <c r="C11" s="79" t="s">
        <v>3639</v>
      </c>
      <c r="D11" s="64" t="s">
        <v>20</v>
      </c>
      <c r="E11" s="78"/>
      <c r="F11" s="78"/>
      <c r="G11" s="78"/>
      <c r="H11" s="197"/>
      <c r="I11" s="78"/>
      <c r="J11" s="78">
        <v>20</v>
      </c>
      <c r="K11" s="78"/>
      <c r="L11" s="78">
        <v>5</v>
      </c>
      <c r="M11" s="198"/>
      <c r="N11" s="197">
        <f t="shared" si="0"/>
        <v>25</v>
      </c>
      <c r="O11" s="274">
        <v>284.20999999999998</v>
      </c>
      <c r="P11" s="274">
        <f t="shared" si="1"/>
        <v>7105.2499999999991</v>
      </c>
    </row>
    <row r="12" spans="1:16" ht="36" x14ac:dyDescent="0.25">
      <c r="A12" s="68">
        <v>6</v>
      </c>
      <c r="B12" s="418">
        <v>33001068</v>
      </c>
      <c r="C12" s="79" t="s">
        <v>3640</v>
      </c>
      <c r="D12" s="64" t="s">
        <v>20</v>
      </c>
      <c r="E12" s="78"/>
      <c r="F12" s="78"/>
      <c r="G12" s="78"/>
      <c r="H12" s="197"/>
      <c r="I12" s="78">
        <v>100</v>
      </c>
      <c r="J12" s="78"/>
      <c r="K12" s="78"/>
      <c r="L12" s="78"/>
      <c r="M12" s="198">
        <v>30</v>
      </c>
      <c r="N12" s="197">
        <f t="shared" si="0"/>
        <v>130</v>
      </c>
      <c r="O12" s="274">
        <v>515.51</v>
      </c>
      <c r="P12" s="274">
        <f t="shared" si="1"/>
        <v>67016.3</v>
      </c>
    </row>
    <row r="13" spans="1:16" ht="36" x14ac:dyDescent="0.25">
      <c r="A13" s="68">
        <v>7</v>
      </c>
      <c r="B13" s="418">
        <v>33001003</v>
      </c>
      <c r="C13" s="79" t="s">
        <v>3641</v>
      </c>
      <c r="D13" s="64" t="s">
        <v>20</v>
      </c>
      <c r="E13" s="78"/>
      <c r="F13" s="78"/>
      <c r="G13" s="78">
        <v>20</v>
      </c>
      <c r="H13" s="197"/>
      <c r="I13" s="78"/>
      <c r="J13" s="78"/>
      <c r="K13" s="78"/>
      <c r="L13" s="78"/>
      <c r="M13" s="198"/>
      <c r="N13" s="197">
        <f t="shared" si="0"/>
        <v>20</v>
      </c>
      <c r="O13" s="274">
        <v>387.5</v>
      </c>
      <c r="P13" s="274">
        <f t="shared" si="1"/>
        <v>7750</v>
      </c>
    </row>
    <row r="14" spans="1:16" ht="36" x14ac:dyDescent="0.25">
      <c r="A14" s="68">
        <v>8</v>
      </c>
      <c r="B14" s="418">
        <v>33001001</v>
      </c>
      <c r="C14" s="79" t="s">
        <v>3642</v>
      </c>
      <c r="D14" s="64" t="s">
        <v>20</v>
      </c>
      <c r="E14" s="78"/>
      <c r="F14" s="78"/>
      <c r="G14" s="78">
        <v>20</v>
      </c>
      <c r="H14" s="197"/>
      <c r="I14" s="78"/>
      <c r="J14" s="78"/>
      <c r="K14" s="78"/>
      <c r="L14" s="78"/>
      <c r="M14" s="198"/>
      <c r="N14" s="197">
        <f t="shared" si="0"/>
        <v>20</v>
      </c>
      <c r="O14" s="274">
        <v>271.95</v>
      </c>
      <c r="P14" s="274">
        <f t="shared" si="1"/>
        <v>5439</v>
      </c>
    </row>
    <row r="15" spans="1:16" ht="36" x14ac:dyDescent="0.25">
      <c r="A15" s="68">
        <v>9</v>
      </c>
      <c r="B15" s="418">
        <v>33001002</v>
      </c>
      <c r="C15" s="79" t="s">
        <v>3643</v>
      </c>
      <c r="D15" s="64" t="s">
        <v>20</v>
      </c>
      <c r="E15" s="78"/>
      <c r="F15" s="78"/>
      <c r="G15" s="78">
        <v>20</v>
      </c>
      <c r="H15" s="197"/>
      <c r="I15" s="78">
        <v>8</v>
      </c>
      <c r="J15" s="78"/>
      <c r="K15" s="78"/>
      <c r="L15" s="78"/>
      <c r="M15" s="198">
        <v>40</v>
      </c>
      <c r="N15" s="197">
        <f t="shared" si="0"/>
        <v>68</v>
      </c>
      <c r="O15" s="274">
        <v>235.05</v>
      </c>
      <c r="P15" s="274">
        <f t="shared" si="1"/>
        <v>15983.400000000001</v>
      </c>
    </row>
    <row r="16" spans="1:16" ht="36" x14ac:dyDescent="0.25">
      <c r="A16" s="68">
        <v>10</v>
      </c>
      <c r="B16" s="418">
        <v>33001011</v>
      </c>
      <c r="C16" s="79" t="s">
        <v>3644</v>
      </c>
      <c r="D16" s="64" t="s">
        <v>20</v>
      </c>
      <c r="E16" s="78">
        <v>8</v>
      </c>
      <c r="F16" s="78">
        <v>8</v>
      </c>
      <c r="G16" s="78">
        <v>10</v>
      </c>
      <c r="H16" s="197"/>
      <c r="I16" s="78"/>
      <c r="J16" s="78"/>
      <c r="K16" s="78"/>
      <c r="L16" s="78"/>
      <c r="M16" s="198"/>
      <c r="N16" s="197">
        <f t="shared" si="0"/>
        <v>18</v>
      </c>
      <c r="O16" s="274">
        <v>333.33</v>
      </c>
      <c r="P16" s="274">
        <f t="shared" si="1"/>
        <v>5999.94</v>
      </c>
    </row>
    <row r="17" spans="1:16" ht="36" x14ac:dyDescent="0.25">
      <c r="A17" s="68">
        <v>11</v>
      </c>
      <c r="B17" s="418">
        <v>33001022</v>
      </c>
      <c r="C17" s="79" t="s">
        <v>3645</v>
      </c>
      <c r="D17" s="64" t="s">
        <v>20</v>
      </c>
      <c r="E17" s="78">
        <v>8</v>
      </c>
      <c r="F17" s="78">
        <v>8</v>
      </c>
      <c r="G17" s="78">
        <v>40</v>
      </c>
      <c r="H17" s="197"/>
      <c r="I17" s="78"/>
      <c r="J17" s="78">
        <v>30</v>
      </c>
      <c r="K17" s="78"/>
      <c r="L17" s="78"/>
      <c r="M17" s="198"/>
      <c r="N17" s="197">
        <f t="shared" si="0"/>
        <v>78</v>
      </c>
      <c r="O17" s="274">
        <v>312.5</v>
      </c>
      <c r="P17" s="274">
        <f t="shared" si="1"/>
        <v>24375</v>
      </c>
    </row>
    <row r="18" spans="1:16" ht="36" x14ac:dyDescent="0.25">
      <c r="A18" s="68">
        <v>12</v>
      </c>
      <c r="B18" s="418">
        <v>33001023</v>
      </c>
      <c r="C18" s="79" t="s">
        <v>3646</v>
      </c>
      <c r="D18" s="64" t="s">
        <v>20</v>
      </c>
      <c r="E18" s="78">
        <v>8</v>
      </c>
      <c r="F18" s="78">
        <v>8</v>
      </c>
      <c r="G18" s="78">
        <v>10</v>
      </c>
      <c r="H18" s="197"/>
      <c r="I18" s="78"/>
      <c r="J18" s="78"/>
      <c r="K18" s="78"/>
      <c r="L18" s="78"/>
      <c r="M18" s="198"/>
      <c r="N18" s="197">
        <f t="shared" si="0"/>
        <v>18</v>
      </c>
      <c r="O18" s="274">
        <v>369</v>
      </c>
      <c r="P18" s="274">
        <f t="shared" si="1"/>
        <v>6642</v>
      </c>
    </row>
    <row r="19" spans="1:16" ht="36" x14ac:dyDescent="0.25">
      <c r="A19" s="68">
        <v>13</v>
      </c>
      <c r="B19" s="418">
        <v>33001180</v>
      </c>
      <c r="C19" s="79" t="s">
        <v>3647</v>
      </c>
      <c r="D19" s="64" t="s">
        <v>20</v>
      </c>
      <c r="E19" s="78">
        <v>8</v>
      </c>
      <c r="F19" s="78">
        <v>8</v>
      </c>
      <c r="G19" s="78">
        <v>4</v>
      </c>
      <c r="H19" s="197"/>
      <c r="I19" s="78"/>
      <c r="J19" s="78">
        <v>30</v>
      </c>
      <c r="K19" s="78">
        <v>20</v>
      </c>
      <c r="L19" s="78">
        <v>5</v>
      </c>
      <c r="M19" s="198"/>
      <c r="N19" s="197">
        <f t="shared" si="0"/>
        <v>67</v>
      </c>
      <c r="O19" s="274">
        <v>916.66</v>
      </c>
      <c r="P19" s="274">
        <f t="shared" si="1"/>
        <v>61416.22</v>
      </c>
    </row>
    <row r="20" spans="1:16" ht="36" x14ac:dyDescent="0.25">
      <c r="A20" s="68">
        <v>14</v>
      </c>
      <c r="B20" s="418">
        <v>33001177</v>
      </c>
      <c r="C20" s="79" t="s">
        <v>3648</v>
      </c>
      <c r="D20" s="64" t="s">
        <v>20</v>
      </c>
      <c r="E20" s="78">
        <v>8</v>
      </c>
      <c r="F20" s="78">
        <v>8</v>
      </c>
      <c r="G20" s="78">
        <v>6</v>
      </c>
      <c r="H20" s="197"/>
      <c r="I20" s="78"/>
      <c r="J20" s="78"/>
      <c r="K20" s="78">
        <v>40</v>
      </c>
      <c r="L20" s="78"/>
      <c r="M20" s="198">
        <v>30</v>
      </c>
      <c r="N20" s="197">
        <f t="shared" si="0"/>
        <v>84</v>
      </c>
      <c r="O20" s="274">
        <v>747.5</v>
      </c>
      <c r="P20" s="274">
        <f t="shared" si="1"/>
        <v>62790</v>
      </c>
    </row>
    <row r="21" spans="1:16" ht="36" x14ac:dyDescent="0.25">
      <c r="A21" s="68">
        <v>15</v>
      </c>
      <c r="B21" s="418">
        <v>33001179</v>
      </c>
      <c r="C21" s="79" t="s">
        <v>3649</v>
      </c>
      <c r="D21" s="64" t="s">
        <v>20</v>
      </c>
      <c r="E21" s="78">
        <v>8</v>
      </c>
      <c r="F21" s="78">
        <v>8</v>
      </c>
      <c r="G21" s="78">
        <v>30</v>
      </c>
      <c r="H21" s="197"/>
      <c r="I21" s="78">
        <v>60</v>
      </c>
      <c r="J21" s="78"/>
      <c r="K21" s="78">
        <v>8</v>
      </c>
      <c r="L21" s="78"/>
      <c r="M21" s="198"/>
      <c r="N21" s="197">
        <f t="shared" si="0"/>
        <v>106</v>
      </c>
      <c r="O21" s="274">
        <v>686.2</v>
      </c>
      <c r="P21" s="274">
        <f t="shared" si="1"/>
        <v>72737.200000000012</v>
      </c>
    </row>
    <row r="22" spans="1:16" ht="48" x14ac:dyDescent="0.25">
      <c r="A22" s="68">
        <v>16</v>
      </c>
      <c r="B22" s="418">
        <v>33001205</v>
      </c>
      <c r="C22" s="79" t="s">
        <v>3650</v>
      </c>
      <c r="D22" s="64" t="s">
        <v>20</v>
      </c>
      <c r="E22" s="78"/>
      <c r="F22" s="78"/>
      <c r="G22" s="78">
        <v>4</v>
      </c>
      <c r="H22" s="197"/>
      <c r="I22" s="78"/>
      <c r="J22" s="78"/>
      <c r="K22" s="78"/>
      <c r="L22" s="78"/>
      <c r="M22" s="198"/>
      <c r="N22" s="197">
        <f t="shared" si="0"/>
        <v>4</v>
      </c>
      <c r="O22" s="274">
        <v>112.5</v>
      </c>
      <c r="P22" s="274">
        <f t="shared" si="1"/>
        <v>450</v>
      </c>
    </row>
    <row r="23" spans="1:16" ht="48" x14ac:dyDescent="0.25">
      <c r="A23" s="68">
        <v>17</v>
      </c>
      <c r="B23" s="418">
        <v>33001206</v>
      </c>
      <c r="C23" s="79" t="s">
        <v>3651</v>
      </c>
      <c r="D23" s="64" t="s">
        <v>20</v>
      </c>
      <c r="E23" s="78"/>
      <c r="F23" s="78"/>
      <c r="G23" s="78">
        <v>4</v>
      </c>
      <c r="H23" s="197"/>
      <c r="I23" s="78"/>
      <c r="J23" s="78"/>
      <c r="K23" s="78"/>
      <c r="L23" s="78"/>
      <c r="M23" s="198"/>
      <c r="N23" s="197">
        <f t="shared" si="0"/>
        <v>4</v>
      </c>
      <c r="O23" s="274">
        <v>124.99</v>
      </c>
      <c r="P23" s="274">
        <f t="shared" si="1"/>
        <v>499.96</v>
      </c>
    </row>
    <row r="24" spans="1:16" ht="48" x14ac:dyDescent="0.25">
      <c r="A24" s="68">
        <v>19</v>
      </c>
      <c r="B24" s="418">
        <v>33001354</v>
      </c>
      <c r="C24" s="79" t="s">
        <v>3652</v>
      </c>
      <c r="D24" s="64" t="s">
        <v>20</v>
      </c>
      <c r="E24" s="78"/>
      <c r="F24" s="78"/>
      <c r="G24" s="78"/>
      <c r="H24" s="197"/>
      <c r="I24" s="78"/>
      <c r="J24" s="78">
        <v>50</v>
      </c>
      <c r="K24" s="78"/>
      <c r="L24" s="78"/>
      <c r="M24" s="198"/>
      <c r="N24" s="197">
        <f t="shared" si="0"/>
        <v>50</v>
      </c>
      <c r="O24" s="274">
        <v>97.38</v>
      </c>
      <c r="P24" s="274">
        <f t="shared" si="1"/>
        <v>4869</v>
      </c>
    </row>
    <row r="25" spans="1:16" ht="36" x14ac:dyDescent="0.25">
      <c r="A25" s="68">
        <v>20</v>
      </c>
      <c r="B25" s="418">
        <v>33001037</v>
      </c>
      <c r="C25" s="79" t="s">
        <v>3653</v>
      </c>
      <c r="D25" s="64" t="s">
        <v>20</v>
      </c>
      <c r="E25" s="78">
        <v>8</v>
      </c>
      <c r="F25" s="78">
        <v>8</v>
      </c>
      <c r="G25" s="78"/>
      <c r="H25" s="197"/>
      <c r="I25" s="78"/>
      <c r="J25" s="78"/>
      <c r="K25" s="78">
        <v>6</v>
      </c>
      <c r="L25" s="78"/>
      <c r="M25" s="198"/>
      <c r="N25" s="197">
        <f t="shared" si="0"/>
        <v>14</v>
      </c>
      <c r="O25" s="274">
        <v>541.92999999999995</v>
      </c>
      <c r="P25" s="274">
        <f t="shared" si="1"/>
        <v>7587.0199999999995</v>
      </c>
    </row>
    <row r="26" spans="1:16" ht="48" x14ac:dyDescent="0.25">
      <c r="A26" s="68">
        <v>21</v>
      </c>
      <c r="B26" s="418">
        <v>33001132</v>
      </c>
      <c r="C26" s="79" t="s">
        <v>3654</v>
      </c>
      <c r="D26" s="64" t="s">
        <v>20</v>
      </c>
      <c r="E26" s="78"/>
      <c r="F26" s="78"/>
      <c r="G26" s="78"/>
      <c r="H26" s="197"/>
      <c r="I26" s="78"/>
      <c r="J26" s="78"/>
      <c r="K26" s="78">
        <v>40</v>
      </c>
      <c r="L26" s="78"/>
      <c r="M26" s="198"/>
      <c r="N26" s="197">
        <f t="shared" si="0"/>
        <v>40</v>
      </c>
      <c r="O26" s="274">
        <v>1995</v>
      </c>
      <c r="P26" s="274">
        <f t="shared" si="1"/>
        <v>79800</v>
      </c>
    </row>
    <row r="27" spans="1:16" ht="36" x14ac:dyDescent="0.25">
      <c r="A27" s="68">
        <v>22</v>
      </c>
      <c r="B27" s="418">
        <v>33001130</v>
      </c>
      <c r="C27" s="79" t="s">
        <v>3684</v>
      </c>
      <c r="D27" s="64" t="s">
        <v>20</v>
      </c>
      <c r="E27" s="78"/>
      <c r="F27" s="78"/>
      <c r="G27" s="78"/>
      <c r="H27" s="197"/>
      <c r="I27" s="78"/>
      <c r="J27" s="78">
        <v>50</v>
      </c>
      <c r="K27" s="78">
        <v>20</v>
      </c>
      <c r="L27" s="78"/>
      <c r="M27" s="198">
        <v>30</v>
      </c>
      <c r="N27" s="197">
        <f t="shared" si="0"/>
        <v>100</v>
      </c>
      <c r="O27" s="274">
        <v>1509.23</v>
      </c>
      <c r="P27" s="274">
        <f t="shared" si="1"/>
        <v>150923</v>
      </c>
    </row>
    <row r="28" spans="1:16" ht="48" x14ac:dyDescent="0.25">
      <c r="A28" s="68">
        <v>23</v>
      </c>
      <c r="B28" s="418">
        <v>33001140</v>
      </c>
      <c r="C28" s="79" t="s">
        <v>3655</v>
      </c>
      <c r="D28" s="64" t="s">
        <v>20</v>
      </c>
      <c r="E28" s="78"/>
      <c r="F28" s="78"/>
      <c r="G28" s="78"/>
      <c r="H28" s="197"/>
      <c r="I28" s="78"/>
      <c r="J28" s="78">
        <v>30</v>
      </c>
      <c r="K28" s="78"/>
      <c r="L28" s="78"/>
      <c r="M28" s="198">
        <v>30</v>
      </c>
      <c r="N28" s="197">
        <f t="shared" si="0"/>
        <v>60</v>
      </c>
      <c r="O28" s="274">
        <v>1945</v>
      </c>
      <c r="P28" s="274">
        <f t="shared" si="1"/>
        <v>116700</v>
      </c>
    </row>
    <row r="29" spans="1:16" ht="36" x14ac:dyDescent="0.25">
      <c r="A29" s="68">
        <v>24</v>
      </c>
      <c r="B29" s="418">
        <v>33001138</v>
      </c>
      <c r="C29" s="79" t="s">
        <v>3685</v>
      </c>
      <c r="D29" s="64" t="s">
        <v>20</v>
      </c>
      <c r="E29" s="78"/>
      <c r="F29" s="78"/>
      <c r="G29" s="78"/>
      <c r="H29" s="197"/>
      <c r="I29" s="78"/>
      <c r="J29" s="78">
        <v>600</v>
      </c>
      <c r="K29" s="78"/>
      <c r="L29" s="78"/>
      <c r="M29" s="198"/>
      <c r="N29" s="197">
        <f t="shared" si="0"/>
        <v>600</v>
      </c>
      <c r="O29" s="274">
        <v>1726.66</v>
      </c>
      <c r="P29" s="274">
        <f t="shared" si="1"/>
        <v>1035996</v>
      </c>
    </row>
    <row r="30" spans="1:16" ht="36" x14ac:dyDescent="0.25">
      <c r="A30" s="68">
        <v>25</v>
      </c>
      <c r="B30" s="418">
        <v>33001167</v>
      </c>
      <c r="C30" s="79" t="s">
        <v>3656</v>
      </c>
      <c r="D30" s="64" t="s">
        <v>20</v>
      </c>
      <c r="E30" s="78"/>
      <c r="F30" s="78"/>
      <c r="G30" s="78"/>
      <c r="H30" s="197"/>
      <c r="I30" s="78"/>
      <c r="J30" s="78"/>
      <c r="K30" s="78"/>
      <c r="L30" s="78"/>
      <c r="M30" s="198">
        <v>10</v>
      </c>
      <c r="N30" s="197">
        <f t="shared" si="0"/>
        <v>10</v>
      </c>
      <c r="O30" s="274">
        <v>1077</v>
      </c>
      <c r="P30" s="274">
        <f t="shared" si="1"/>
        <v>10770</v>
      </c>
    </row>
    <row r="31" spans="1:16" ht="36" x14ac:dyDescent="0.25">
      <c r="A31" s="68">
        <v>26</v>
      </c>
      <c r="B31" s="418">
        <v>33001146</v>
      </c>
      <c r="C31" s="79" t="s">
        <v>3686</v>
      </c>
      <c r="D31" s="64" t="s">
        <v>20</v>
      </c>
      <c r="E31" s="78"/>
      <c r="F31" s="78"/>
      <c r="G31" s="78"/>
      <c r="H31" s="197"/>
      <c r="I31" s="78"/>
      <c r="J31" s="78">
        <v>60</v>
      </c>
      <c r="K31" s="78">
        <v>16</v>
      </c>
      <c r="L31" s="78"/>
      <c r="M31" s="198"/>
      <c r="N31" s="197">
        <f t="shared" si="0"/>
        <v>76</v>
      </c>
      <c r="O31" s="274">
        <v>673.68</v>
      </c>
      <c r="P31" s="274">
        <f t="shared" si="1"/>
        <v>51199.679999999993</v>
      </c>
    </row>
    <row r="32" spans="1:16" ht="36" x14ac:dyDescent="0.25">
      <c r="A32" s="68">
        <v>27</v>
      </c>
      <c r="B32" s="418">
        <v>33001147</v>
      </c>
      <c r="C32" s="79" t="s">
        <v>3657</v>
      </c>
      <c r="D32" s="64" t="s">
        <v>20</v>
      </c>
      <c r="E32" s="78"/>
      <c r="F32" s="78"/>
      <c r="G32" s="78"/>
      <c r="H32" s="197"/>
      <c r="I32" s="78"/>
      <c r="J32" s="78"/>
      <c r="K32" s="78">
        <v>36</v>
      </c>
      <c r="L32" s="78"/>
      <c r="M32" s="198"/>
      <c r="N32" s="197">
        <f t="shared" si="0"/>
        <v>36</v>
      </c>
      <c r="O32" s="274">
        <v>949.06</v>
      </c>
      <c r="P32" s="274">
        <f t="shared" si="1"/>
        <v>34166.159999999996</v>
      </c>
    </row>
    <row r="33" spans="1:16" ht="36" x14ac:dyDescent="0.25">
      <c r="A33" s="68">
        <v>28</v>
      </c>
      <c r="B33" s="418">
        <v>33001038</v>
      </c>
      <c r="C33" s="79" t="s">
        <v>3658</v>
      </c>
      <c r="D33" s="64" t="s">
        <v>20</v>
      </c>
      <c r="E33" s="78">
        <v>8</v>
      </c>
      <c r="F33" s="78">
        <v>8</v>
      </c>
      <c r="G33" s="78"/>
      <c r="H33" s="197"/>
      <c r="I33" s="78">
        <v>72</v>
      </c>
      <c r="J33" s="78">
        <v>30</v>
      </c>
      <c r="K33" s="78">
        <v>8</v>
      </c>
      <c r="L33" s="78"/>
      <c r="M33" s="198"/>
      <c r="N33" s="197">
        <f t="shared" si="0"/>
        <v>118</v>
      </c>
      <c r="O33" s="274">
        <v>633.33000000000004</v>
      </c>
      <c r="P33" s="274">
        <f t="shared" si="1"/>
        <v>74732.94</v>
      </c>
    </row>
    <row r="34" spans="1:16" ht="48" x14ac:dyDescent="0.25">
      <c r="A34" s="68">
        <v>29</v>
      </c>
      <c r="B34" s="418">
        <v>33001201</v>
      </c>
      <c r="C34" s="79" t="s">
        <v>3659</v>
      </c>
      <c r="D34" s="64" t="s">
        <v>20</v>
      </c>
      <c r="E34" s="78"/>
      <c r="F34" s="78"/>
      <c r="G34" s="78"/>
      <c r="H34" s="197"/>
      <c r="I34" s="78">
        <v>4</v>
      </c>
      <c r="J34" s="78"/>
      <c r="K34" s="78"/>
      <c r="L34" s="78"/>
      <c r="M34" s="198"/>
      <c r="N34" s="197">
        <f t="shared" si="0"/>
        <v>4</v>
      </c>
      <c r="O34" s="274">
        <v>120</v>
      </c>
      <c r="P34" s="274">
        <f t="shared" si="1"/>
        <v>480</v>
      </c>
    </row>
    <row r="35" spans="1:16" ht="48" x14ac:dyDescent="0.25">
      <c r="A35" s="68">
        <v>30</v>
      </c>
      <c r="B35" s="418">
        <v>33001203</v>
      </c>
      <c r="C35" s="79" t="s">
        <v>3660</v>
      </c>
      <c r="D35" s="64" t="s">
        <v>20</v>
      </c>
      <c r="E35" s="78"/>
      <c r="F35" s="78"/>
      <c r="G35" s="78"/>
      <c r="H35" s="197"/>
      <c r="I35" s="78">
        <v>6</v>
      </c>
      <c r="J35" s="78"/>
      <c r="K35" s="78"/>
      <c r="L35" s="78"/>
      <c r="M35" s="198"/>
      <c r="N35" s="197">
        <f t="shared" si="0"/>
        <v>6</v>
      </c>
      <c r="O35" s="274">
        <v>250</v>
      </c>
      <c r="P35" s="274">
        <f t="shared" si="1"/>
        <v>1500</v>
      </c>
    </row>
    <row r="36" spans="1:16" ht="48" x14ac:dyDescent="0.25">
      <c r="A36" s="68">
        <v>31</v>
      </c>
      <c r="B36" s="418">
        <v>33001202</v>
      </c>
      <c r="C36" s="79" t="s">
        <v>3661</v>
      </c>
      <c r="D36" s="64" t="s">
        <v>20</v>
      </c>
      <c r="E36" s="78">
        <v>4</v>
      </c>
      <c r="F36" s="78">
        <v>4</v>
      </c>
      <c r="G36" s="78"/>
      <c r="H36" s="197"/>
      <c r="I36" s="78">
        <v>4</v>
      </c>
      <c r="J36" s="78"/>
      <c r="K36" s="78"/>
      <c r="L36" s="78"/>
      <c r="M36" s="198"/>
      <c r="N36" s="197">
        <f t="shared" si="0"/>
        <v>8</v>
      </c>
      <c r="O36" s="274">
        <v>150</v>
      </c>
      <c r="P36" s="274">
        <f t="shared" si="1"/>
        <v>1200</v>
      </c>
    </row>
    <row r="37" spans="1:16" ht="48" x14ac:dyDescent="0.25">
      <c r="A37" s="68">
        <v>32</v>
      </c>
      <c r="B37" s="418">
        <v>33001353</v>
      </c>
      <c r="C37" s="79" t="s">
        <v>3687</v>
      </c>
      <c r="D37" s="64" t="s">
        <v>20</v>
      </c>
      <c r="E37" s="78"/>
      <c r="F37" s="78"/>
      <c r="G37" s="78"/>
      <c r="H37" s="197"/>
      <c r="I37" s="78"/>
      <c r="J37" s="78">
        <v>50</v>
      </c>
      <c r="K37" s="78"/>
      <c r="L37" s="78"/>
      <c r="M37" s="198">
        <v>20</v>
      </c>
      <c r="N37" s="197">
        <f t="shared" si="0"/>
        <v>70</v>
      </c>
      <c r="O37" s="274">
        <v>259.99</v>
      </c>
      <c r="P37" s="274">
        <f t="shared" si="1"/>
        <v>18199.3</v>
      </c>
    </row>
    <row r="38" spans="1:16" ht="36" x14ac:dyDescent="0.25">
      <c r="A38" s="68">
        <v>33</v>
      </c>
      <c r="B38" s="418">
        <v>33001161</v>
      </c>
      <c r="C38" s="79" t="s">
        <v>3688</v>
      </c>
      <c r="D38" s="64" t="s">
        <v>20</v>
      </c>
      <c r="E38" s="78"/>
      <c r="F38" s="78"/>
      <c r="G38" s="78"/>
      <c r="H38" s="197"/>
      <c r="I38" s="78"/>
      <c r="J38" s="78">
        <v>60</v>
      </c>
      <c r="K38" s="78"/>
      <c r="L38" s="78"/>
      <c r="M38" s="198"/>
      <c r="N38" s="197">
        <f t="shared" si="0"/>
        <v>60</v>
      </c>
      <c r="O38" s="274">
        <v>1924.23</v>
      </c>
      <c r="P38" s="274">
        <f t="shared" si="1"/>
        <v>115453.8</v>
      </c>
    </row>
    <row r="39" spans="1:16" ht="48" x14ac:dyDescent="0.25">
      <c r="A39" s="68">
        <v>34</v>
      </c>
      <c r="B39" s="418">
        <v>33001301</v>
      </c>
      <c r="C39" s="79" t="s">
        <v>3662</v>
      </c>
      <c r="D39" s="64" t="s">
        <v>20</v>
      </c>
      <c r="E39" s="78"/>
      <c r="F39" s="78"/>
      <c r="G39" s="78"/>
      <c r="H39" s="197"/>
      <c r="I39" s="78"/>
      <c r="J39" s="78">
        <v>8</v>
      </c>
      <c r="K39" s="78"/>
      <c r="L39" s="78"/>
      <c r="M39" s="198">
        <v>30</v>
      </c>
      <c r="N39" s="197">
        <f t="shared" si="0"/>
        <v>38</v>
      </c>
      <c r="O39" s="274">
        <v>500</v>
      </c>
      <c r="P39" s="274">
        <f t="shared" si="1"/>
        <v>19000</v>
      </c>
    </row>
    <row r="40" spans="1:16" ht="48" x14ac:dyDescent="0.25">
      <c r="A40" s="68">
        <v>35</v>
      </c>
      <c r="B40" s="418">
        <v>33001303</v>
      </c>
      <c r="C40" s="79" t="s">
        <v>3663</v>
      </c>
      <c r="D40" s="64" t="s">
        <v>20</v>
      </c>
      <c r="E40" s="78"/>
      <c r="F40" s="78"/>
      <c r="G40" s="78"/>
      <c r="H40" s="197"/>
      <c r="I40" s="78"/>
      <c r="J40" s="78">
        <v>8</v>
      </c>
      <c r="K40" s="78"/>
      <c r="L40" s="78"/>
      <c r="M40" s="198">
        <v>16</v>
      </c>
      <c r="N40" s="197">
        <f t="shared" si="0"/>
        <v>24</v>
      </c>
      <c r="O40" s="274">
        <v>360</v>
      </c>
      <c r="P40" s="274">
        <f t="shared" si="1"/>
        <v>8640</v>
      </c>
    </row>
    <row r="41" spans="1:16" ht="48" x14ac:dyDescent="0.25">
      <c r="A41" s="68">
        <v>36</v>
      </c>
      <c r="B41" s="418">
        <v>33001304</v>
      </c>
      <c r="C41" s="79" t="s">
        <v>3664</v>
      </c>
      <c r="D41" s="64" t="s">
        <v>20</v>
      </c>
      <c r="E41" s="78"/>
      <c r="F41" s="78"/>
      <c r="G41" s="78"/>
      <c r="H41" s="197"/>
      <c r="I41" s="78"/>
      <c r="J41" s="78">
        <v>8</v>
      </c>
      <c r="K41" s="78"/>
      <c r="L41" s="78"/>
      <c r="M41" s="198"/>
      <c r="N41" s="197">
        <f t="shared" si="0"/>
        <v>8</v>
      </c>
      <c r="O41" s="274">
        <v>500</v>
      </c>
      <c r="P41" s="274">
        <f t="shared" si="1"/>
        <v>4000</v>
      </c>
    </row>
    <row r="42" spans="1:16" ht="36" x14ac:dyDescent="0.25">
      <c r="A42" s="68">
        <v>37</v>
      </c>
      <c r="B42" s="418">
        <v>33001170</v>
      </c>
      <c r="C42" s="79" t="s">
        <v>3665</v>
      </c>
      <c r="D42" s="64" t="s">
        <v>20</v>
      </c>
      <c r="E42" s="78"/>
      <c r="F42" s="78"/>
      <c r="G42" s="78"/>
      <c r="H42" s="197"/>
      <c r="I42" s="78"/>
      <c r="J42" s="78">
        <v>150</v>
      </c>
      <c r="K42" s="78"/>
      <c r="L42" s="78"/>
      <c r="M42" s="198">
        <v>30</v>
      </c>
      <c r="N42" s="197">
        <f t="shared" si="0"/>
        <v>180</v>
      </c>
      <c r="O42" s="274">
        <v>3911.11</v>
      </c>
      <c r="P42" s="274">
        <f t="shared" si="1"/>
        <v>703999.8</v>
      </c>
    </row>
    <row r="43" spans="1:16" ht="36" x14ac:dyDescent="0.25">
      <c r="A43" s="68">
        <v>38</v>
      </c>
      <c r="B43" s="418">
        <v>33001171</v>
      </c>
      <c r="C43" s="79" t="s">
        <v>3666</v>
      </c>
      <c r="D43" s="64" t="s">
        <v>20</v>
      </c>
      <c r="E43" s="78"/>
      <c r="F43" s="78"/>
      <c r="G43" s="78"/>
      <c r="H43" s="197"/>
      <c r="I43" s="78"/>
      <c r="J43" s="78"/>
      <c r="K43" s="78"/>
      <c r="L43" s="78"/>
      <c r="M43" s="198">
        <v>60</v>
      </c>
      <c r="N43" s="197">
        <f t="shared" si="0"/>
        <v>60</v>
      </c>
      <c r="O43" s="274">
        <v>3333.33</v>
      </c>
      <c r="P43" s="274">
        <f t="shared" si="1"/>
        <v>199999.8</v>
      </c>
    </row>
    <row r="44" spans="1:16" ht="36" x14ac:dyDescent="0.25">
      <c r="A44" s="68">
        <v>39</v>
      </c>
      <c r="B44" s="418">
        <v>33001173</v>
      </c>
      <c r="C44" s="79" t="s">
        <v>3667</v>
      </c>
      <c r="D44" s="64" t="s">
        <v>20</v>
      </c>
      <c r="E44" s="78"/>
      <c r="F44" s="78"/>
      <c r="G44" s="78"/>
      <c r="H44" s="197"/>
      <c r="I44" s="78"/>
      <c r="J44" s="78">
        <v>20</v>
      </c>
      <c r="K44" s="78"/>
      <c r="L44" s="78"/>
      <c r="M44" s="198"/>
      <c r="N44" s="197">
        <f t="shared" si="0"/>
        <v>20</v>
      </c>
      <c r="O44" s="274">
        <v>4280</v>
      </c>
      <c r="P44" s="274">
        <f t="shared" si="1"/>
        <v>85600</v>
      </c>
    </row>
    <row r="45" spans="1:16" ht="36" x14ac:dyDescent="0.25">
      <c r="A45" s="68">
        <v>40</v>
      </c>
      <c r="B45" s="418">
        <v>33008171</v>
      </c>
      <c r="C45" s="79" t="s">
        <v>3668</v>
      </c>
      <c r="D45" s="64" t="s">
        <v>20</v>
      </c>
      <c r="E45" s="78"/>
      <c r="F45" s="78"/>
      <c r="G45" s="78"/>
      <c r="H45" s="197"/>
      <c r="I45" s="78"/>
      <c r="J45" s="78"/>
      <c r="K45" s="78"/>
      <c r="L45" s="78"/>
      <c r="M45" s="198"/>
      <c r="N45" s="197">
        <f t="shared" si="0"/>
        <v>0</v>
      </c>
      <c r="O45" s="274">
        <v>700</v>
      </c>
      <c r="P45" s="274">
        <f t="shared" si="1"/>
        <v>0</v>
      </c>
    </row>
    <row r="46" spans="1:16" ht="48" x14ac:dyDescent="0.25">
      <c r="A46" s="68">
        <v>41</v>
      </c>
      <c r="B46" s="418">
        <v>33001302</v>
      </c>
      <c r="C46" s="79" t="s">
        <v>3669</v>
      </c>
      <c r="D46" s="64" t="s">
        <v>20</v>
      </c>
      <c r="E46" s="78"/>
      <c r="F46" s="78"/>
      <c r="G46" s="78"/>
      <c r="H46" s="197"/>
      <c r="I46" s="78"/>
      <c r="J46" s="78">
        <v>8</v>
      </c>
      <c r="K46" s="78"/>
      <c r="L46" s="78"/>
      <c r="M46" s="198"/>
      <c r="N46" s="197">
        <f t="shared" si="0"/>
        <v>8</v>
      </c>
      <c r="O46" s="274">
        <v>500</v>
      </c>
      <c r="P46" s="274">
        <f t="shared" si="1"/>
        <v>4000</v>
      </c>
    </row>
    <row r="47" spans="1:16" ht="36" x14ac:dyDescent="0.25">
      <c r="A47" s="68">
        <v>42</v>
      </c>
      <c r="B47" s="418">
        <v>33001119</v>
      </c>
      <c r="C47" s="79" t="s">
        <v>3670</v>
      </c>
      <c r="D47" s="64" t="s">
        <v>20</v>
      </c>
      <c r="E47" s="78"/>
      <c r="F47" s="78"/>
      <c r="G47" s="78"/>
      <c r="H47" s="197"/>
      <c r="I47" s="78"/>
      <c r="J47" s="78"/>
      <c r="K47" s="78"/>
      <c r="L47" s="78"/>
      <c r="M47" s="198">
        <v>6</v>
      </c>
      <c r="N47" s="197">
        <f t="shared" si="0"/>
        <v>6</v>
      </c>
      <c r="O47" s="274">
        <v>892.99</v>
      </c>
      <c r="P47" s="274">
        <f t="shared" si="1"/>
        <v>5357.9400000000005</v>
      </c>
    </row>
    <row r="48" spans="1:16" ht="36" x14ac:dyDescent="0.25">
      <c r="A48" s="68">
        <v>43</v>
      </c>
      <c r="B48" s="418">
        <v>33008166</v>
      </c>
      <c r="C48" s="79" t="s">
        <v>3671</v>
      </c>
      <c r="D48" s="64" t="s">
        <v>20</v>
      </c>
      <c r="E48" s="78"/>
      <c r="F48" s="78"/>
      <c r="G48" s="78"/>
      <c r="H48" s="197"/>
      <c r="I48" s="78"/>
      <c r="J48" s="78"/>
      <c r="K48" s="78"/>
      <c r="L48" s="78"/>
      <c r="M48" s="198"/>
      <c r="N48" s="197">
        <f t="shared" si="0"/>
        <v>0</v>
      </c>
      <c r="O48" s="274">
        <v>335.93</v>
      </c>
      <c r="P48" s="274">
        <f t="shared" si="1"/>
        <v>0</v>
      </c>
    </row>
    <row r="49" spans="1:16" ht="36" x14ac:dyDescent="0.25">
      <c r="A49" s="68">
        <v>44</v>
      </c>
      <c r="B49" s="418">
        <v>33008173</v>
      </c>
      <c r="C49" s="79" t="s">
        <v>3672</v>
      </c>
      <c r="D49" s="64" t="s">
        <v>20</v>
      </c>
      <c r="E49" s="78">
        <v>4</v>
      </c>
      <c r="F49" s="78">
        <v>4</v>
      </c>
      <c r="G49" s="78"/>
      <c r="H49" s="197"/>
      <c r="I49" s="78"/>
      <c r="J49" s="78"/>
      <c r="K49" s="78"/>
      <c r="L49" s="78"/>
      <c r="M49" s="198"/>
      <c r="N49" s="197">
        <f t="shared" si="0"/>
        <v>4</v>
      </c>
      <c r="O49" s="274">
        <v>386.92</v>
      </c>
      <c r="P49" s="274">
        <f t="shared" si="1"/>
        <v>1547.68</v>
      </c>
    </row>
    <row r="50" spans="1:16" ht="36" x14ac:dyDescent="0.25">
      <c r="A50" s="68">
        <v>45</v>
      </c>
      <c r="B50" s="418">
        <v>33008174</v>
      </c>
      <c r="C50" s="79" t="s">
        <v>3673</v>
      </c>
      <c r="D50" s="64" t="s">
        <v>20</v>
      </c>
      <c r="E50" s="78"/>
      <c r="F50" s="78"/>
      <c r="G50" s="78"/>
      <c r="H50" s="197"/>
      <c r="I50" s="78"/>
      <c r="J50" s="78"/>
      <c r="K50" s="78"/>
      <c r="L50" s="78"/>
      <c r="M50" s="198"/>
      <c r="N50" s="197">
        <f t="shared" si="0"/>
        <v>0</v>
      </c>
      <c r="O50" s="274">
        <v>775</v>
      </c>
      <c r="P50" s="274">
        <f t="shared" si="1"/>
        <v>0</v>
      </c>
    </row>
    <row r="51" spans="1:16" ht="48" x14ac:dyDescent="0.25">
      <c r="A51" s="68">
        <v>46</v>
      </c>
      <c r="B51" s="418">
        <v>33001176</v>
      </c>
      <c r="C51" s="79" t="s">
        <v>3674</v>
      </c>
      <c r="D51" s="64" t="s">
        <v>171</v>
      </c>
      <c r="E51" s="78"/>
      <c r="F51" s="78"/>
      <c r="G51" s="78"/>
      <c r="H51" s="197"/>
      <c r="I51" s="78"/>
      <c r="J51" s="78">
        <v>20</v>
      </c>
      <c r="K51" s="78"/>
      <c r="L51" s="78"/>
      <c r="M51" s="198"/>
      <c r="N51" s="197">
        <f t="shared" si="0"/>
        <v>20</v>
      </c>
      <c r="O51" s="274">
        <v>1400</v>
      </c>
      <c r="P51" s="274">
        <f t="shared" si="1"/>
        <v>28000</v>
      </c>
    </row>
    <row r="52" spans="1:16" ht="48" x14ac:dyDescent="0.25">
      <c r="A52" s="68">
        <v>47</v>
      </c>
      <c r="B52" s="418">
        <v>33001208</v>
      </c>
      <c r="C52" s="79" t="s">
        <v>3675</v>
      </c>
      <c r="D52" s="64" t="s">
        <v>20</v>
      </c>
      <c r="E52" s="78"/>
      <c r="F52" s="78"/>
      <c r="G52" s="78"/>
      <c r="H52" s="197"/>
      <c r="I52" s="78"/>
      <c r="J52" s="78"/>
      <c r="K52" s="78"/>
      <c r="L52" s="78"/>
      <c r="M52" s="198"/>
      <c r="N52" s="197">
        <f t="shared" si="0"/>
        <v>0</v>
      </c>
      <c r="O52" s="274">
        <v>149.99</v>
      </c>
      <c r="P52" s="274">
        <f t="shared" si="1"/>
        <v>0</v>
      </c>
    </row>
    <row r="53" spans="1:16" ht="48" x14ac:dyDescent="0.25">
      <c r="A53" s="68">
        <v>48</v>
      </c>
      <c r="B53" s="418">
        <v>33001207</v>
      </c>
      <c r="C53" s="79" t="s">
        <v>3676</v>
      </c>
      <c r="D53" s="64" t="s">
        <v>20</v>
      </c>
      <c r="E53" s="78"/>
      <c r="F53" s="78"/>
      <c r="G53" s="78"/>
      <c r="H53" s="197"/>
      <c r="I53" s="78"/>
      <c r="J53" s="78"/>
      <c r="K53" s="78"/>
      <c r="L53" s="78"/>
      <c r="M53" s="198"/>
      <c r="N53" s="197">
        <f t="shared" si="0"/>
        <v>0</v>
      </c>
      <c r="O53" s="274">
        <v>150</v>
      </c>
      <c r="P53" s="274">
        <f t="shared" si="1"/>
        <v>0</v>
      </c>
    </row>
    <row r="54" spans="1:16" ht="36" x14ac:dyDescent="0.25">
      <c r="A54" s="68">
        <v>49</v>
      </c>
      <c r="B54" s="418">
        <v>33001174</v>
      </c>
      <c r="C54" s="79" t="s">
        <v>3677</v>
      </c>
      <c r="D54" s="64" t="s">
        <v>20</v>
      </c>
      <c r="E54" s="78"/>
      <c r="F54" s="78"/>
      <c r="G54" s="78"/>
      <c r="H54" s="197"/>
      <c r="I54" s="78"/>
      <c r="J54" s="78">
        <v>20</v>
      </c>
      <c r="K54" s="78"/>
      <c r="L54" s="78"/>
      <c r="M54" s="198"/>
      <c r="N54" s="197">
        <f t="shared" si="0"/>
        <v>20</v>
      </c>
      <c r="O54" s="274">
        <v>700</v>
      </c>
      <c r="P54" s="274">
        <f t="shared" si="1"/>
        <v>14000</v>
      </c>
    </row>
    <row r="55" spans="1:16" ht="36" x14ac:dyDescent="0.25">
      <c r="A55" s="68">
        <v>50</v>
      </c>
      <c r="B55" s="418">
        <v>33001168</v>
      </c>
      <c r="C55" s="79" t="s">
        <v>3678</v>
      </c>
      <c r="D55" s="64" t="s">
        <v>20</v>
      </c>
      <c r="E55" s="78"/>
      <c r="F55" s="78"/>
      <c r="G55" s="78"/>
      <c r="H55" s="197"/>
      <c r="I55" s="78"/>
      <c r="J55" s="78">
        <v>150</v>
      </c>
      <c r="K55" s="78"/>
      <c r="L55" s="78"/>
      <c r="M55" s="198"/>
      <c r="N55" s="197">
        <f t="shared" si="0"/>
        <v>150</v>
      </c>
      <c r="O55" s="274">
        <v>3000</v>
      </c>
      <c r="P55" s="274">
        <f t="shared" si="1"/>
        <v>450000</v>
      </c>
    </row>
    <row r="56" spans="1:16" ht="36" x14ac:dyDescent="0.25">
      <c r="A56" s="68">
        <v>51</v>
      </c>
      <c r="B56" s="418">
        <v>33001175</v>
      </c>
      <c r="C56" s="79" t="s">
        <v>3679</v>
      </c>
      <c r="D56" s="64" t="s">
        <v>20</v>
      </c>
      <c r="E56" s="78"/>
      <c r="F56" s="78"/>
      <c r="G56" s="78"/>
      <c r="H56" s="197"/>
      <c r="I56" s="78"/>
      <c r="J56" s="78"/>
      <c r="K56" s="78"/>
      <c r="L56" s="78"/>
      <c r="M56" s="198"/>
      <c r="N56" s="197">
        <f t="shared" si="0"/>
        <v>0</v>
      </c>
      <c r="O56" s="274">
        <v>2916.66</v>
      </c>
      <c r="P56" s="274">
        <f t="shared" si="1"/>
        <v>0</v>
      </c>
    </row>
    <row r="57" spans="1:16" ht="48" x14ac:dyDescent="0.25">
      <c r="A57" s="68">
        <v>52</v>
      </c>
      <c r="B57" s="418">
        <v>33001633</v>
      </c>
      <c r="C57" s="79" t="s">
        <v>3680</v>
      </c>
      <c r="D57" s="64" t="s">
        <v>20</v>
      </c>
      <c r="E57" s="78"/>
      <c r="F57" s="78"/>
      <c r="G57" s="78"/>
      <c r="H57" s="197"/>
      <c r="I57" s="78"/>
      <c r="J57" s="78"/>
      <c r="K57" s="78"/>
      <c r="L57" s="78"/>
      <c r="M57" s="198"/>
      <c r="N57" s="197">
        <f t="shared" si="0"/>
        <v>0</v>
      </c>
      <c r="O57" s="274">
        <v>50</v>
      </c>
      <c r="P57" s="274">
        <f t="shared" si="1"/>
        <v>0</v>
      </c>
    </row>
    <row r="58" spans="1:16" ht="48" x14ac:dyDescent="0.25">
      <c r="A58" s="68">
        <v>53</v>
      </c>
      <c r="B58" s="418">
        <v>33001635</v>
      </c>
      <c r="C58" s="79" t="s">
        <v>3681</v>
      </c>
      <c r="D58" s="64" t="s">
        <v>20</v>
      </c>
      <c r="E58" s="78"/>
      <c r="F58" s="78"/>
      <c r="G58" s="78"/>
      <c r="H58" s="197"/>
      <c r="I58" s="78"/>
      <c r="J58" s="78">
        <v>50</v>
      </c>
      <c r="K58" s="78"/>
      <c r="L58" s="78"/>
      <c r="M58" s="198"/>
      <c r="N58" s="197">
        <f t="shared" si="0"/>
        <v>50</v>
      </c>
      <c r="O58" s="274">
        <v>53.63</v>
      </c>
      <c r="P58" s="274">
        <f t="shared" si="1"/>
        <v>2681.5</v>
      </c>
    </row>
    <row r="59" spans="1:16" ht="60" customHeight="1" x14ac:dyDescent="0.25">
      <c r="A59" s="68">
        <v>54</v>
      </c>
      <c r="B59" s="418">
        <v>33001636</v>
      </c>
      <c r="C59" s="79" t="s">
        <v>3682</v>
      </c>
      <c r="D59" s="64" t="s">
        <v>20</v>
      </c>
      <c r="E59" s="78">
        <v>8</v>
      </c>
      <c r="F59" s="78">
        <v>8</v>
      </c>
      <c r="G59" s="78"/>
      <c r="H59" s="197"/>
      <c r="I59" s="78"/>
      <c r="J59" s="78">
        <v>50</v>
      </c>
      <c r="K59" s="78"/>
      <c r="L59" s="78"/>
      <c r="M59" s="198"/>
      <c r="N59" s="197">
        <f t="shared" si="0"/>
        <v>58</v>
      </c>
      <c r="O59" s="274">
        <v>147.21</v>
      </c>
      <c r="P59" s="274">
        <f t="shared" si="1"/>
        <v>8538.18</v>
      </c>
    </row>
    <row r="60" spans="1:16" ht="36" x14ac:dyDescent="0.25">
      <c r="A60" s="68">
        <v>55</v>
      </c>
      <c r="B60" s="418">
        <v>33001419</v>
      </c>
      <c r="C60" s="79" t="s">
        <v>3683</v>
      </c>
      <c r="D60" s="64" t="s">
        <v>20</v>
      </c>
      <c r="E60" s="78">
        <v>8</v>
      </c>
      <c r="F60" s="78">
        <v>8</v>
      </c>
      <c r="G60" s="78"/>
      <c r="H60" s="197"/>
      <c r="I60" s="78"/>
      <c r="J60" s="78"/>
      <c r="K60" s="78"/>
      <c r="L60" s="78"/>
      <c r="M60" s="198"/>
      <c r="N60" s="197">
        <f t="shared" si="0"/>
        <v>8</v>
      </c>
      <c r="O60" s="274">
        <v>543.47</v>
      </c>
      <c r="P60" s="274">
        <f t="shared" si="1"/>
        <v>4347.76</v>
      </c>
    </row>
    <row r="61" spans="1:16" ht="36" x14ac:dyDescent="0.25">
      <c r="A61" s="68">
        <v>56</v>
      </c>
      <c r="B61" s="418">
        <v>33001050</v>
      </c>
      <c r="C61" s="79" t="s">
        <v>3689</v>
      </c>
      <c r="D61" s="64" t="s">
        <v>20</v>
      </c>
      <c r="E61" s="78"/>
      <c r="F61" s="78"/>
      <c r="G61" s="78">
        <v>4</v>
      </c>
      <c r="H61" s="197"/>
      <c r="I61" s="78"/>
      <c r="J61" s="78"/>
      <c r="K61" s="78"/>
      <c r="L61" s="78"/>
      <c r="M61" s="198"/>
      <c r="N61" s="197">
        <f t="shared" si="0"/>
        <v>4</v>
      </c>
      <c r="O61" s="274">
        <v>600</v>
      </c>
      <c r="P61" s="274">
        <f t="shared" si="1"/>
        <v>2400</v>
      </c>
    </row>
    <row r="62" spans="1:16" x14ac:dyDescent="0.25">
      <c r="A62" s="840" t="s">
        <v>2885</v>
      </c>
      <c r="B62" s="841"/>
      <c r="C62" s="841"/>
      <c r="D62" s="842"/>
      <c r="E62" s="544"/>
      <c r="F62" s="544"/>
      <c r="G62" s="544"/>
      <c r="H62" s="544"/>
      <c r="I62" s="544"/>
      <c r="J62" s="544"/>
      <c r="K62" s="544"/>
      <c r="L62" s="544"/>
      <c r="M62" s="544"/>
      <c r="N62" s="544"/>
      <c r="O62" s="546"/>
      <c r="P62" s="546">
        <f>SUM(P7:P61)</f>
        <v>3707614.6599999997</v>
      </c>
    </row>
  </sheetData>
  <mergeCells count="5">
    <mergeCell ref="A62:D62"/>
    <mergeCell ref="A5:P5"/>
    <mergeCell ref="A1:L1"/>
    <mergeCell ref="A2:L2"/>
    <mergeCell ref="A3:L3"/>
  </mergeCells>
  <pageMargins left="0" right="0" top="0.78740157480314965" bottom="0.78740157480314965" header="0.31496062992125984" footer="0.31496062992125984"/>
  <pageSetup paperSize="9" scale="8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
  <sheetViews>
    <sheetView workbookViewId="0">
      <selection activeCell="H13" sqref="H13"/>
    </sheetView>
  </sheetViews>
  <sheetFormatPr defaultRowHeight="15" x14ac:dyDescent="0.25"/>
  <cols>
    <col min="1" max="1" width="4.85546875" bestFit="1" customWidth="1"/>
    <col min="2" max="2" width="10" bestFit="1" customWidth="1"/>
    <col min="3" max="3" width="42.28515625" customWidth="1"/>
    <col min="4" max="4" width="6.42578125" bestFit="1" customWidth="1"/>
    <col min="5" max="5" width="8.7109375" bestFit="1" customWidth="1"/>
    <col min="6" max="6" width="6.42578125" bestFit="1" customWidth="1"/>
    <col min="8" max="8" width="5.42578125" bestFit="1" customWidth="1"/>
    <col min="10" max="10" width="6.42578125" style="128" bestFit="1" customWidth="1"/>
    <col min="11" max="11" width="7.28515625" bestFit="1" customWidth="1"/>
    <col min="12" max="12" width="10.140625" bestFit="1" customWidth="1"/>
  </cols>
  <sheetData>
    <row r="1" spans="1:12" ht="15.75" x14ac:dyDescent="0.25">
      <c r="A1" s="837" t="s">
        <v>0</v>
      </c>
      <c r="B1" s="837"/>
      <c r="C1" s="837"/>
      <c r="D1" s="837"/>
      <c r="E1" s="837"/>
      <c r="F1" s="837"/>
      <c r="G1" s="837"/>
      <c r="H1" s="837"/>
      <c r="I1" s="837"/>
    </row>
    <row r="2" spans="1:12" ht="15.75" x14ac:dyDescent="0.25">
      <c r="A2" s="837" t="s">
        <v>1</v>
      </c>
      <c r="B2" s="837"/>
      <c r="C2" s="837"/>
      <c r="D2" s="837"/>
      <c r="E2" s="837"/>
      <c r="F2" s="837"/>
      <c r="G2" s="837"/>
      <c r="H2" s="837"/>
      <c r="I2" s="837"/>
    </row>
    <row r="3" spans="1:12" ht="18.75" x14ac:dyDescent="0.25">
      <c r="A3" s="854" t="s">
        <v>2</v>
      </c>
      <c r="B3" s="854"/>
      <c r="C3" s="854"/>
      <c r="D3" s="854"/>
      <c r="E3" s="854"/>
      <c r="F3" s="854"/>
      <c r="G3" s="854"/>
      <c r="H3" s="854"/>
      <c r="I3" s="854"/>
    </row>
    <row r="4" spans="1:12" x14ac:dyDescent="0.25">
      <c r="A4" s="18"/>
      <c r="B4" s="18"/>
      <c r="C4" s="18"/>
      <c r="D4" s="18"/>
    </row>
    <row r="5" spans="1:12" ht="23.25" x14ac:dyDescent="0.25">
      <c r="A5" s="1008" t="s">
        <v>347</v>
      </c>
      <c r="B5" s="1008"/>
      <c r="C5" s="1008"/>
      <c r="D5" s="1008"/>
      <c r="E5" s="1008"/>
      <c r="F5" s="1008"/>
      <c r="G5" s="1008"/>
      <c r="H5" s="1008"/>
      <c r="I5" s="1008"/>
      <c r="J5" s="1008"/>
      <c r="K5" s="1008"/>
      <c r="L5" s="1008"/>
    </row>
    <row r="6" spans="1:12" s="41" customFormat="1" x14ac:dyDescent="0.25">
      <c r="A6" s="133" t="s">
        <v>41</v>
      </c>
      <c r="B6" s="133" t="s">
        <v>4</v>
      </c>
      <c r="C6" s="133" t="s">
        <v>131</v>
      </c>
      <c r="D6" s="154" t="s">
        <v>348</v>
      </c>
      <c r="E6" s="448" t="s">
        <v>2766</v>
      </c>
      <c r="F6" s="427" t="s">
        <v>2769</v>
      </c>
      <c r="G6" s="427" t="s">
        <v>2775</v>
      </c>
      <c r="H6" s="427" t="s">
        <v>2776</v>
      </c>
      <c r="I6" s="427" t="s">
        <v>2780</v>
      </c>
      <c r="J6" s="427" t="s">
        <v>1462</v>
      </c>
      <c r="K6" s="186" t="s">
        <v>868</v>
      </c>
      <c r="L6" s="186" t="s">
        <v>869</v>
      </c>
    </row>
    <row r="7" spans="1:12" ht="60" x14ac:dyDescent="0.25">
      <c r="A7" s="69">
        <v>1</v>
      </c>
      <c r="B7" s="69">
        <v>370001003</v>
      </c>
      <c r="C7" s="66" t="s">
        <v>827</v>
      </c>
      <c r="D7" s="69" t="s">
        <v>349</v>
      </c>
      <c r="E7" s="455">
        <v>30</v>
      </c>
      <c r="F7" s="690">
        <v>365</v>
      </c>
      <c r="G7" s="690">
        <v>100</v>
      </c>
      <c r="H7" s="690">
        <v>120</v>
      </c>
      <c r="I7" s="690">
        <v>150</v>
      </c>
      <c r="J7" s="690">
        <v>765</v>
      </c>
      <c r="K7" s="691">
        <v>350</v>
      </c>
      <c r="L7" s="691">
        <f>J7*K7</f>
        <v>267750</v>
      </c>
    </row>
    <row r="8" spans="1:12" x14ac:dyDescent="0.25">
      <c r="A8" s="873" t="s">
        <v>2885</v>
      </c>
      <c r="B8" s="874"/>
      <c r="C8" s="875"/>
      <c r="D8" s="527"/>
      <c r="E8" s="527"/>
      <c r="F8" s="527"/>
      <c r="G8" s="527"/>
      <c r="H8" s="527"/>
      <c r="I8" s="527"/>
      <c r="J8" s="527"/>
      <c r="K8" s="603"/>
      <c r="L8" s="603">
        <f>SUM(L7)</f>
        <v>267750</v>
      </c>
    </row>
  </sheetData>
  <mergeCells count="5">
    <mergeCell ref="A5:L5"/>
    <mergeCell ref="A8:C8"/>
    <mergeCell ref="A1:I1"/>
    <mergeCell ref="A2:I2"/>
    <mergeCell ref="A3:I3"/>
  </mergeCells>
  <pageMargins left="0.11811023622047245" right="0.11811023622047245" top="0.78740157480314965" bottom="0.78740157480314965" header="0.31496062992125984" footer="0.31496062992125984"/>
  <pageSetup paperSize="9" scale="9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S11"/>
  <sheetViews>
    <sheetView workbookViewId="0">
      <selection activeCell="F7" sqref="F7"/>
    </sheetView>
  </sheetViews>
  <sheetFormatPr defaultRowHeight="15" x14ac:dyDescent="0.25"/>
  <cols>
    <col min="1" max="1" width="5.7109375" bestFit="1" customWidth="1"/>
    <col min="2" max="2" width="10.85546875" bestFit="1" customWidth="1"/>
    <col min="3" max="3" width="41.5703125" customWidth="1"/>
    <col min="4" max="4" width="4.7109375" bestFit="1" customWidth="1"/>
    <col min="5" max="5" width="7.42578125" style="22" bestFit="1" customWidth="1"/>
    <col min="6" max="6" width="7.42578125" style="22" customWidth="1"/>
    <col min="7" max="7" width="6.85546875" bestFit="1" customWidth="1"/>
    <col min="8" max="8" width="6.5703125" bestFit="1" customWidth="1"/>
    <col min="9" max="9" width="7.85546875" style="128" bestFit="1" customWidth="1"/>
    <col min="10" max="10" width="6.140625" style="128" bestFit="1" customWidth="1"/>
    <col min="11" max="11" width="4.7109375" style="128" bestFit="1" customWidth="1"/>
    <col min="12" max="13" width="5" style="128" bestFit="1" customWidth="1"/>
    <col min="14" max="14" width="8.42578125" style="128" bestFit="1" customWidth="1"/>
    <col min="15" max="15" width="7.42578125" style="128" bestFit="1" customWidth="1"/>
    <col min="16" max="16" width="7.5703125" style="128" bestFit="1" customWidth="1"/>
    <col min="17" max="17" width="7.5703125" bestFit="1" customWidth="1"/>
    <col min="18" max="18" width="7.85546875" style="24" bestFit="1" customWidth="1"/>
    <col min="19" max="19" width="11.28515625" style="24" bestFit="1" customWidth="1"/>
  </cols>
  <sheetData>
    <row r="2" spans="1:19" ht="15.75" x14ac:dyDescent="0.25">
      <c r="A2" s="771" t="s">
        <v>0</v>
      </c>
      <c r="B2" s="771"/>
      <c r="C2" s="771"/>
      <c r="D2" s="771"/>
      <c r="E2" s="771"/>
      <c r="F2" s="771"/>
      <c r="G2" s="771"/>
      <c r="H2" s="771"/>
      <c r="I2" s="771"/>
      <c r="J2" s="771"/>
      <c r="K2" s="771"/>
    </row>
    <row r="3" spans="1:19" ht="15.75" x14ac:dyDescent="0.25">
      <c r="A3" s="771" t="s">
        <v>1</v>
      </c>
      <c r="B3" s="771"/>
      <c r="C3" s="771"/>
      <c r="D3" s="771"/>
      <c r="E3" s="771"/>
      <c r="F3" s="771"/>
      <c r="G3" s="771"/>
      <c r="H3" s="771"/>
      <c r="I3" s="771"/>
      <c r="J3" s="771"/>
      <c r="K3" s="771"/>
    </row>
    <row r="4" spans="1:19" ht="15.75" x14ac:dyDescent="0.25">
      <c r="A4" s="790" t="s">
        <v>2</v>
      </c>
      <c r="B4" s="790"/>
      <c r="C4" s="790"/>
      <c r="D4" s="790"/>
      <c r="E4" s="790"/>
      <c r="F4" s="790"/>
      <c r="G4" s="790"/>
      <c r="H4" s="790"/>
      <c r="I4" s="790"/>
      <c r="J4" s="790"/>
      <c r="K4" s="790"/>
    </row>
    <row r="5" spans="1:19" ht="15.75" thickBot="1" x14ac:dyDescent="0.3"/>
    <row r="6" spans="1:19" ht="28.5" thickBot="1" x14ac:dyDescent="0.3">
      <c r="A6" s="786" t="s">
        <v>33</v>
      </c>
      <c r="B6" s="787"/>
      <c r="C6" s="787"/>
      <c r="D6" s="787"/>
      <c r="E6" s="787"/>
      <c r="F6" s="787"/>
      <c r="G6" s="787"/>
      <c r="H6" s="787"/>
      <c r="I6" s="787"/>
      <c r="J6" s="787"/>
      <c r="K6" s="787"/>
      <c r="L6" s="787"/>
      <c r="M6" s="787"/>
      <c r="N6" s="787"/>
      <c r="O6" s="787"/>
      <c r="P6" s="787"/>
      <c r="Q6" s="787"/>
      <c r="R6" s="787"/>
      <c r="S6" s="788"/>
    </row>
    <row r="7" spans="1:19" ht="24" x14ac:dyDescent="0.25">
      <c r="A7" s="500" t="s">
        <v>13</v>
      </c>
      <c r="B7" s="500" t="s">
        <v>14</v>
      </c>
      <c r="C7" s="500" t="s">
        <v>15</v>
      </c>
      <c r="D7" s="500" t="s">
        <v>7</v>
      </c>
      <c r="E7" s="500" t="s">
        <v>2754</v>
      </c>
      <c r="F7" s="500" t="s">
        <v>3747</v>
      </c>
      <c r="G7" s="500" t="s">
        <v>2762</v>
      </c>
      <c r="H7" s="500" t="s">
        <v>2857</v>
      </c>
      <c r="I7" s="500" t="s">
        <v>2766</v>
      </c>
      <c r="J7" s="500" t="s">
        <v>2769</v>
      </c>
      <c r="K7" s="500" t="s">
        <v>2772</v>
      </c>
      <c r="L7" s="500" t="s">
        <v>2882</v>
      </c>
      <c r="M7" s="500" t="s">
        <v>2776</v>
      </c>
      <c r="N7" s="500" t="s">
        <v>2779</v>
      </c>
      <c r="O7" s="500" t="s">
        <v>2780</v>
      </c>
      <c r="P7" s="500" t="s">
        <v>2783</v>
      </c>
      <c r="Q7" s="500" t="s">
        <v>2883</v>
      </c>
      <c r="R7" s="543" t="s">
        <v>2884</v>
      </c>
      <c r="S7" s="543" t="s">
        <v>2767</v>
      </c>
    </row>
    <row r="8" spans="1:19" ht="96" x14ac:dyDescent="0.25">
      <c r="A8" s="286">
        <v>1</v>
      </c>
      <c r="B8" s="542">
        <v>355001036</v>
      </c>
      <c r="C8" s="271" t="s">
        <v>3454</v>
      </c>
      <c r="D8" s="78" t="s">
        <v>25</v>
      </c>
      <c r="E8" s="78">
        <v>10</v>
      </c>
      <c r="F8" s="78">
        <v>10</v>
      </c>
      <c r="G8" s="343">
        <v>3</v>
      </c>
      <c r="H8" s="78">
        <v>40</v>
      </c>
      <c r="I8" s="78">
        <v>20</v>
      </c>
      <c r="J8" s="78">
        <v>50</v>
      </c>
      <c r="K8" s="78">
        <v>2</v>
      </c>
      <c r="L8" s="78">
        <v>80</v>
      </c>
      <c r="M8" s="350">
        <v>12</v>
      </c>
      <c r="N8" s="78">
        <v>15</v>
      </c>
      <c r="O8" s="78">
        <v>10</v>
      </c>
      <c r="P8" s="78">
        <v>4</v>
      </c>
      <c r="Q8" s="502">
        <f>I8+H8+G8+E8+J8+K8+L8+M8+N8+O8+P8</f>
        <v>246</v>
      </c>
      <c r="R8" s="357">
        <v>1117.2</v>
      </c>
      <c r="S8" s="357">
        <f>R8*Q8</f>
        <v>274831.2</v>
      </c>
    </row>
    <row r="9" spans="1:19" ht="96" x14ac:dyDescent="0.25">
      <c r="A9" s="286">
        <v>2</v>
      </c>
      <c r="B9" s="542">
        <v>355001037</v>
      </c>
      <c r="C9" s="271" t="s">
        <v>3455</v>
      </c>
      <c r="D9" s="78" t="s">
        <v>20</v>
      </c>
      <c r="E9" s="78">
        <v>10</v>
      </c>
      <c r="F9" s="78">
        <v>10</v>
      </c>
      <c r="G9" s="343">
        <v>3</v>
      </c>
      <c r="H9" s="78">
        <v>25</v>
      </c>
      <c r="I9" s="78">
        <v>20</v>
      </c>
      <c r="J9" s="78">
        <v>30</v>
      </c>
      <c r="K9" s="78">
        <v>3</v>
      </c>
      <c r="L9" s="78">
        <v>50</v>
      </c>
      <c r="M9" s="350">
        <v>5</v>
      </c>
      <c r="N9" s="78">
        <v>15</v>
      </c>
      <c r="O9" s="78">
        <v>10</v>
      </c>
      <c r="P9" s="78"/>
      <c r="Q9" s="502">
        <f t="shared" ref="Q9:Q10" si="0">I9+H9+G9+E9+J9+K9+L9+M9+N9+O9+P9</f>
        <v>171</v>
      </c>
      <c r="R9" s="357">
        <v>2115.83</v>
      </c>
      <c r="S9" s="357">
        <f t="shared" ref="S9:S10" si="1">R9*Q9</f>
        <v>361806.93</v>
      </c>
    </row>
    <row r="10" spans="1:19" ht="96" x14ac:dyDescent="0.25">
      <c r="A10" s="286">
        <v>3</v>
      </c>
      <c r="B10" s="542">
        <v>355001038</v>
      </c>
      <c r="C10" s="271" t="s">
        <v>3456</v>
      </c>
      <c r="D10" s="78" t="s">
        <v>20</v>
      </c>
      <c r="E10" s="78">
        <v>10</v>
      </c>
      <c r="F10" s="78">
        <v>10</v>
      </c>
      <c r="G10" s="343">
        <v>3</v>
      </c>
      <c r="H10" s="78">
        <v>40</v>
      </c>
      <c r="I10" s="78">
        <v>10</v>
      </c>
      <c r="J10" s="78">
        <v>25</v>
      </c>
      <c r="K10" s="78">
        <v>2</v>
      </c>
      <c r="L10" s="78">
        <v>40</v>
      </c>
      <c r="M10" s="350">
        <v>5</v>
      </c>
      <c r="N10" s="78">
        <v>15</v>
      </c>
      <c r="O10" s="78">
        <v>10</v>
      </c>
      <c r="P10" s="78"/>
      <c r="Q10" s="502">
        <f t="shared" si="0"/>
        <v>160</v>
      </c>
      <c r="R10" s="357">
        <v>4512.5</v>
      </c>
      <c r="S10" s="357">
        <f t="shared" si="1"/>
        <v>722000</v>
      </c>
    </row>
    <row r="11" spans="1:19" x14ac:dyDescent="0.25">
      <c r="A11" s="789" t="s">
        <v>2885</v>
      </c>
      <c r="B11" s="789"/>
      <c r="C11" s="789"/>
      <c r="D11" s="789"/>
      <c r="E11" s="789"/>
      <c r="F11" s="723"/>
      <c r="G11" s="544"/>
      <c r="H11" s="544"/>
      <c r="I11" s="544"/>
      <c r="J11" s="544"/>
      <c r="K11" s="544"/>
      <c r="L11" s="544"/>
      <c r="M11" s="544"/>
      <c r="N11" s="544"/>
      <c r="O11" s="544"/>
      <c r="P11" s="544"/>
      <c r="Q11" s="544"/>
      <c r="R11" s="545"/>
      <c r="S11" s="546">
        <f>SUM(S8:S10)</f>
        <v>1358638.13</v>
      </c>
    </row>
  </sheetData>
  <mergeCells count="5">
    <mergeCell ref="A6:S6"/>
    <mergeCell ref="A11:E11"/>
    <mergeCell ref="A2:K2"/>
    <mergeCell ref="A3:K3"/>
    <mergeCell ref="A4:K4"/>
  </mergeCells>
  <pageMargins left="0.11811023622047245" right="0.11811023622047245" top="0.78740157480314965" bottom="0.78740157480314965" header="0.31496062992125984" footer="0.31496062992125984"/>
  <pageSetup paperSize="9" scale="85"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
  <sheetViews>
    <sheetView topLeftCell="A7" workbookViewId="0">
      <selection activeCell="F10" sqref="F10"/>
    </sheetView>
  </sheetViews>
  <sheetFormatPr defaultRowHeight="15" x14ac:dyDescent="0.25"/>
  <cols>
    <col min="1" max="1" width="5.42578125" bestFit="1" customWidth="1"/>
    <col min="2" max="2" width="11.28515625" bestFit="1" customWidth="1"/>
    <col min="3" max="3" width="49.140625" style="5" customWidth="1"/>
    <col min="4" max="4" width="5" bestFit="1" customWidth="1"/>
    <col min="5" max="5" width="9.28515625" bestFit="1" customWidth="1"/>
    <col min="6" max="6" width="9.28515625" style="128" customWidth="1"/>
    <col min="7" max="7" width="6.140625" bestFit="1" customWidth="1"/>
    <col min="8" max="8" width="9.28515625" bestFit="1" customWidth="1"/>
    <col min="9" max="9" width="7" bestFit="1" customWidth="1"/>
    <col min="10" max="10" width="5.28515625" bestFit="1" customWidth="1"/>
    <col min="11" max="11" width="5.7109375" bestFit="1" customWidth="1"/>
    <col min="12" max="12" width="5.85546875" bestFit="1" customWidth="1"/>
    <col min="13" max="13" width="9.28515625" bestFit="1" customWidth="1"/>
    <col min="14" max="14" width="8.28515625" style="128" bestFit="1" customWidth="1"/>
    <col min="15" max="16" width="7.28515625" bestFit="1" customWidth="1"/>
    <col min="17" max="17" width="10.7109375" bestFit="1" customWidth="1"/>
  </cols>
  <sheetData>
    <row r="1" spans="1:17" x14ac:dyDescent="0.25">
      <c r="A1" s="19"/>
      <c r="B1" s="19"/>
    </row>
    <row r="2" spans="1:17" x14ac:dyDescent="0.25">
      <c r="B2" s="17"/>
    </row>
    <row r="3" spans="1:17" ht="20.25" x14ac:dyDescent="0.25">
      <c r="A3" s="903" t="s">
        <v>0</v>
      </c>
      <c r="B3" s="903"/>
      <c r="C3" s="903"/>
      <c r="D3" s="903"/>
      <c r="E3" s="903"/>
      <c r="F3" s="903"/>
      <c r="G3" s="903"/>
      <c r="H3" s="903"/>
      <c r="I3" s="903"/>
      <c r="J3" s="903"/>
      <c r="K3" s="903"/>
      <c r="L3" s="903"/>
      <c r="M3" s="903"/>
    </row>
    <row r="4" spans="1:17" ht="20.25" x14ac:dyDescent="0.25">
      <c r="A4" s="1012" t="s">
        <v>1</v>
      </c>
      <c r="B4" s="1012"/>
      <c r="C4" s="1012"/>
      <c r="D4" s="1012"/>
      <c r="E4" s="1012"/>
      <c r="F4" s="1012"/>
      <c r="G4" s="1012"/>
      <c r="H4" s="1012"/>
      <c r="I4" s="1012"/>
      <c r="J4" s="1012"/>
      <c r="K4" s="1012"/>
      <c r="L4" s="1012"/>
      <c r="M4" s="1012"/>
    </row>
    <row r="5" spans="1:17" ht="19.5" thickBot="1" x14ac:dyDescent="0.3">
      <c r="A5" s="785" t="s">
        <v>2</v>
      </c>
      <c r="B5" s="785"/>
      <c r="C5" s="785"/>
      <c r="D5" s="785"/>
      <c r="E5" s="785"/>
      <c r="F5" s="785"/>
      <c r="G5" s="785"/>
      <c r="H5" s="785"/>
      <c r="I5" s="785"/>
      <c r="J5" s="785"/>
      <c r="K5" s="785"/>
      <c r="L5" s="785"/>
      <c r="M5" s="785"/>
    </row>
    <row r="6" spans="1:17" ht="30.75" thickBot="1" x14ac:dyDescent="0.3">
      <c r="A6" s="1009" t="s">
        <v>350</v>
      </c>
      <c r="B6" s="1010"/>
      <c r="C6" s="1010"/>
      <c r="D6" s="1010"/>
      <c r="E6" s="1010"/>
      <c r="F6" s="1010"/>
      <c r="G6" s="1010"/>
      <c r="H6" s="1010"/>
      <c r="I6" s="1010"/>
      <c r="J6" s="1010"/>
      <c r="K6" s="1010"/>
      <c r="L6" s="1010"/>
      <c r="M6" s="1010"/>
      <c r="N6" s="1010"/>
      <c r="O6" s="1010"/>
      <c r="P6" s="1010"/>
      <c r="Q6" s="1011"/>
    </row>
    <row r="7" spans="1:17" x14ac:dyDescent="0.25">
      <c r="A7" s="140" t="s">
        <v>13</v>
      </c>
      <c r="B7" s="140" t="s">
        <v>14</v>
      </c>
      <c r="C7" s="140" t="s">
        <v>15</v>
      </c>
      <c r="D7" s="141" t="s">
        <v>7</v>
      </c>
      <c r="E7" s="141" t="s">
        <v>2753</v>
      </c>
      <c r="F7" s="141" t="s">
        <v>3747</v>
      </c>
      <c r="G7" s="140" t="s">
        <v>2862</v>
      </c>
      <c r="H7" s="140" t="s">
        <v>2766</v>
      </c>
      <c r="I7" s="140" t="s">
        <v>2769</v>
      </c>
      <c r="J7" s="140" t="s">
        <v>2772</v>
      </c>
      <c r="K7" s="140" t="s">
        <v>2882</v>
      </c>
      <c r="L7" s="140" t="s">
        <v>2776</v>
      </c>
      <c r="M7" s="140" t="s">
        <v>2779</v>
      </c>
      <c r="N7" s="140" t="s">
        <v>2780</v>
      </c>
      <c r="O7" s="314" t="s">
        <v>1462</v>
      </c>
      <c r="P7" s="314" t="s">
        <v>868</v>
      </c>
      <c r="Q7" s="314" t="s">
        <v>869</v>
      </c>
    </row>
    <row r="8" spans="1:17" ht="102" x14ac:dyDescent="0.25">
      <c r="A8" s="59">
        <v>1</v>
      </c>
      <c r="B8" s="60">
        <v>116001003</v>
      </c>
      <c r="C8" s="61" t="s">
        <v>2116</v>
      </c>
      <c r="D8" s="138" t="s">
        <v>6</v>
      </c>
      <c r="E8" s="138" t="e">
        <f>+E8:E1E8:E13</f>
        <v>#NAME?</v>
      </c>
      <c r="F8" s="138"/>
      <c r="G8" s="138">
        <v>1000</v>
      </c>
      <c r="H8" s="138"/>
      <c r="I8" s="192">
        <v>15600</v>
      </c>
      <c r="J8" s="138">
        <v>7000</v>
      </c>
      <c r="K8" s="65">
        <v>500</v>
      </c>
      <c r="L8" s="138">
        <v>100</v>
      </c>
      <c r="M8" s="138">
        <v>500</v>
      </c>
      <c r="N8" s="138">
        <v>100</v>
      </c>
      <c r="O8" s="479" t="e">
        <f>E8+G8+H8+I8+J8+K8+L8+M8</f>
        <v>#NAME?</v>
      </c>
      <c r="P8" s="583">
        <v>19.489999999999998</v>
      </c>
      <c r="Q8" s="583" t="e">
        <f>O8*P8</f>
        <v>#NAME?</v>
      </c>
    </row>
    <row r="9" spans="1:17" ht="114.75" x14ac:dyDescent="0.25">
      <c r="A9" s="59">
        <v>2</v>
      </c>
      <c r="B9" s="60">
        <v>116001004</v>
      </c>
      <c r="C9" s="61" t="s">
        <v>2117</v>
      </c>
      <c r="D9" s="138" t="s">
        <v>6</v>
      </c>
      <c r="E9" s="138"/>
      <c r="F9" s="138"/>
      <c r="G9" s="138">
        <v>500</v>
      </c>
      <c r="H9" s="138">
        <v>500</v>
      </c>
      <c r="I9" s="138">
        <v>120</v>
      </c>
      <c r="J9" s="138"/>
      <c r="K9" s="65">
        <v>200</v>
      </c>
      <c r="L9" s="138">
        <v>100</v>
      </c>
      <c r="M9" s="138">
        <v>100</v>
      </c>
      <c r="N9" s="138">
        <v>50</v>
      </c>
      <c r="O9" s="479">
        <f t="shared" ref="O9:O13" si="0">E9+G9+H9+I9+J9+K9+L9+M9</f>
        <v>1520</v>
      </c>
      <c r="P9" s="583">
        <v>17.989999999999998</v>
      </c>
      <c r="Q9" s="583">
        <f t="shared" ref="Q9:Q13" si="1">O9*P9</f>
        <v>27344.799999999999</v>
      </c>
    </row>
    <row r="10" spans="1:17" ht="89.25" x14ac:dyDescent="0.25">
      <c r="A10" s="59">
        <v>3</v>
      </c>
      <c r="B10" s="60">
        <v>116001005</v>
      </c>
      <c r="C10" s="139" t="s">
        <v>2118</v>
      </c>
      <c r="D10" s="138" t="s">
        <v>6</v>
      </c>
      <c r="E10" s="138">
        <v>100</v>
      </c>
      <c r="F10" s="138">
        <v>100</v>
      </c>
      <c r="G10" s="138">
        <v>36</v>
      </c>
      <c r="H10" s="138">
        <v>500</v>
      </c>
      <c r="I10" s="449">
        <v>240</v>
      </c>
      <c r="J10" s="138"/>
      <c r="K10" s="65">
        <v>500</v>
      </c>
      <c r="L10" s="138">
        <v>200</v>
      </c>
      <c r="M10" s="138"/>
      <c r="N10" s="138">
        <v>100</v>
      </c>
      <c r="O10" s="479">
        <f t="shared" si="0"/>
        <v>1576</v>
      </c>
      <c r="P10" s="583">
        <v>42.5</v>
      </c>
      <c r="Q10" s="583">
        <f t="shared" si="1"/>
        <v>66980</v>
      </c>
    </row>
    <row r="11" spans="1:17" ht="102" x14ac:dyDescent="0.25">
      <c r="A11" s="59">
        <v>4</v>
      </c>
      <c r="B11" s="60">
        <v>116001006</v>
      </c>
      <c r="C11" s="139" t="s">
        <v>2119</v>
      </c>
      <c r="D11" s="138" t="s">
        <v>6</v>
      </c>
      <c r="E11" s="138"/>
      <c r="F11" s="138"/>
      <c r="G11" s="138">
        <v>24</v>
      </c>
      <c r="H11" s="138"/>
      <c r="I11" s="449"/>
      <c r="J11" s="138"/>
      <c r="K11" s="65"/>
      <c r="L11" s="138">
        <v>200</v>
      </c>
      <c r="M11" s="138">
        <v>100</v>
      </c>
      <c r="N11" s="138">
        <v>100</v>
      </c>
      <c r="O11" s="479">
        <f t="shared" si="0"/>
        <v>324</v>
      </c>
      <c r="P11" s="583">
        <v>44.9</v>
      </c>
      <c r="Q11" s="583">
        <f t="shared" si="1"/>
        <v>14547.6</v>
      </c>
    </row>
    <row r="12" spans="1:17" ht="140.25" x14ac:dyDescent="0.25">
      <c r="A12" s="59">
        <v>5</v>
      </c>
      <c r="B12" s="60">
        <v>116001007</v>
      </c>
      <c r="C12" s="457" t="s">
        <v>2120</v>
      </c>
      <c r="D12" s="138" t="s">
        <v>6</v>
      </c>
      <c r="E12" s="138"/>
      <c r="F12" s="138"/>
      <c r="G12" s="138">
        <v>12</v>
      </c>
      <c r="H12" s="138"/>
      <c r="I12" s="138">
        <v>120</v>
      </c>
      <c r="J12" s="138"/>
      <c r="K12" s="138"/>
      <c r="L12" s="138"/>
      <c r="M12" s="138"/>
      <c r="N12" s="138">
        <v>100</v>
      </c>
      <c r="O12" s="479">
        <f t="shared" si="0"/>
        <v>132</v>
      </c>
      <c r="P12" s="583">
        <v>49</v>
      </c>
      <c r="Q12" s="583">
        <f t="shared" si="1"/>
        <v>6468</v>
      </c>
    </row>
    <row r="13" spans="1:17" ht="38.25" x14ac:dyDescent="0.25">
      <c r="A13" s="59">
        <v>6</v>
      </c>
      <c r="B13" s="60">
        <v>48001096</v>
      </c>
      <c r="C13" s="139" t="s">
        <v>2121</v>
      </c>
      <c r="D13" s="138" t="s">
        <v>6</v>
      </c>
      <c r="E13" s="138"/>
      <c r="F13" s="138"/>
      <c r="G13" s="138">
        <v>200</v>
      </c>
      <c r="H13" s="138">
        <v>600</v>
      </c>
      <c r="I13" s="138">
        <v>300</v>
      </c>
      <c r="J13" s="138">
        <v>500</v>
      </c>
      <c r="K13" s="192">
        <v>1200</v>
      </c>
      <c r="L13" s="138">
        <v>100</v>
      </c>
      <c r="M13" s="138">
        <v>200</v>
      </c>
      <c r="N13" s="138">
        <v>200</v>
      </c>
      <c r="O13" s="479">
        <f t="shared" si="0"/>
        <v>3100</v>
      </c>
      <c r="P13" s="583">
        <v>4.99</v>
      </c>
      <c r="Q13" s="583">
        <f t="shared" si="1"/>
        <v>15469</v>
      </c>
    </row>
    <row r="14" spans="1:17" x14ac:dyDescent="0.25">
      <c r="A14" s="820" t="s">
        <v>2885</v>
      </c>
      <c r="B14" s="821"/>
      <c r="C14" s="821"/>
      <c r="D14" s="822"/>
      <c r="E14" s="512"/>
      <c r="F14" s="512"/>
      <c r="G14" s="512"/>
      <c r="H14" s="512"/>
      <c r="I14" s="512"/>
      <c r="J14" s="512"/>
      <c r="K14" s="512"/>
      <c r="L14" s="512"/>
      <c r="M14" s="512"/>
      <c r="N14" s="512"/>
      <c r="O14" s="512"/>
      <c r="P14" s="692"/>
      <c r="Q14" s="692" t="e">
        <f>SUM(Q8:Q13)</f>
        <v>#NAME?</v>
      </c>
    </row>
  </sheetData>
  <mergeCells count="5">
    <mergeCell ref="A14:D14"/>
    <mergeCell ref="A6:Q6"/>
    <mergeCell ref="A3:M3"/>
    <mergeCell ref="A4:M4"/>
    <mergeCell ref="A5:M5"/>
  </mergeCells>
  <pageMargins left="0.11811023622047245" right="0.11811023622047245" top="0.78740157480314965" bottom="0.78740157480314965" header="0.31496062992125984" footer="0.31496062992125984"/>
  <pageSetup paperSize="9" scale="85"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77"/>
  <sheetViews>
    <sheetView topLeftCell="A9" workbookViewId="0">
      <selection activeCell="F21" sqref="F21"/>
    </sheetView>
  </sheetViews>
  <sheetFormatPr defaultRowHeight="15" x14ac:dyDescent="0.25"/>
  <cols>
    <col min="1" max="1" width="6" bestFit="1" customWidth="1"/>
    <col min="2" max="2" width="11.7109375" style="128" customWidth="1"/>
    <col min="3" max="3" width="49.28515625" style="42" customWidth="1"/>
    <col min="4" max="4" width="8.140625" customWidth="1"/>
    <col min="5" max="5" width="8.85546875" bestFit="1" customWidth="1"/>
    <col min="6" max="6" width="8.85546875" style="128" customWidth="1"/>
    <col min="7" max="7" width="7.5703125" bestFit="1" customWidth="1"/>
    <col min="8" max="8" width="6" bestFit="1" customWidth="1"/>
    <col min="9" max="9" width="9" style="128" bestFit="1" customWidth="1"/>
    <col min="10" max="10" width="6.85546875" style="128" bestFit="1" customWidth="1"/>
    <col min="11" max="11" width="5.140625" style="128" bestFit="1" customWidth="1"/>
    <col min="12" max="12" width="5.5703125" style="128" bestFit="1" customWidth="1"/>
    <col min="13" max="13" width="5.7109375" style="128" bestFit="1" customWidth="1"/>
    <col min="14" max="14" width="9.28515625" style="128" customWidth="1"/>
    <col min="15" max="15" width="8.140625" style="128" bestFit="1" customWidth="1"/>
    <col min="16" max="16" width="9.42578125" style="128" customWidth="1"/>
    <col min="17" max="17" width="6.42578125" bestFit="1" customWidth="1"/>
    <col min="18" max="18" width="8.140625" bestFit="1" customWidth="1"/>
    <col min="19" max="19" width="11.7109375" bestFit="1" customWidth="1"/>
  </cols>
  <sheetData>
    <row r="1" spans="1:19" x14ac:dyDescent="0.25">
      <c r="A1" s="18"/>
      <c r="B1" s="173"/>
      <c r="D1" s="18"/>
    </row>
    <row r="2" spans="1:19" ht="18.75" x14ac:dyDescent="0.25">
      <c r="A2" s="853" t="s">
        <v>0</v>
      </c>
      <c r="B2" s="853"/>
      <c r="C2" s="853"/>
      <c r="D2" s="853"/>
      <c r="E2" s="853"/>
      <c r="F2" s="853"/>
      <c r="G2" s="853"/>
      <c r="H2" s="853"/>
      <c r="I2" s="853"/>
      <c r="J2" s="853"/>
      <c r="K2" s="853"/>
    </row>
    <row r="3" spans="1:19" ht="18.75" x14ac:dyDescent="0.25">
      <c r="A3" s="853" t="s">
        <v>1</v>
      </c>
      <c r="B3" s="853"/>
      <c r="C3" s="853"/>
      <c r="D3" s="853"/>
      <c r="E3" s="853"/>
      <c r="F3" s="853"/>
      <c r="G3" s="853"/>
      <c r="H3" s="853"/>
      <c r="I3" s="853"/>
      <c r="J3" s="853"/>
      <c r="K3" s="853"/>
    </row>
    <row r="4" spans="1:19" ht="18.75" x14ac:dyDescent="0.25">
      <c r="A4" s="854" t="s">
        <v>2</v>
      </c>
      <c r="B4" s="854"/>
      <c r="C4" s="854"/>
      <c r="D4" s="854"/>
      <c r="E4" s="854"/>
      <c r="F4" s="854"/>
      <c r="G4" s="854"/>
      <c r="H4" s="854"/>
      <c r="I4" s="854"/>
      <c r="J4" s="854"/>
      <c r="K4" s="854"/>
    </row>
    <row r="5" spans="1:19" ht="15.75" thickBot="1" x14ac:dyDescent="0.3">
      <c r="A5" s="18"/>
      <c r="B5" s="173"/>
      <c r="D5" s="18"/>
    </row>
    <row r="6" spans="1:19" ht="30" x14ac:dyDescent="0.25">
      <c r="A6" s="1013" t="s">
        <v>351</v>
      </c>
      <c r="B6" s="1014"/>
      <c r="C6" s="1014"/>
      <c r="D6" s="1014"/>
      <c r="E6" s="1014"/>
      <c r="F6" s="1014"/>
      <c r="G6" s="1014"/>
      <c r="H6" s="1014"/>
      <c r="I6" s="1014"/>
      <c r="J6" s="1014"/>
      <c r="K6" s="1014"/>
      <c r="L6" s="1014"/>
      <c r="M6" s="1014"/>
      <c r="N6" s="1014"/>
      <c r="O6" s="1014"/>
      <c r="P6" s="1014"/>
      <c r="Q6" s="1014"/>
      <c r="R6" s="1014"/>
      <c r="S6" s="1015"/>
    </row>
    <row r="7" spans="1:19" x14ac:dyDescent="0.25">
      <c r="A7" s="144" t="s">
        <v>41</v>
      </c>
      <c r="B7" s="144" t="s">
        <v>14</v>
      </c>
      <c r="C7" s="144" t="s">
        <v>131</v>
      </c>
      <c r="D7" s="144" t="s">
        <v>6</v>
      </c>
      <c r="E7" s="144" t="s">
        <v>2753</v>
      </c>
      <c r="F7" s="144" t="s">
        <v>3747</v>
      </c>
      <c r="G7" s="144" t="s">
        <v>2762</v>
      </c>
      <c r="H7" s="144" t="s">
        <v>2862</v>
      </c>
      <c r="I7" s="144" t="s">
        <v>2766</v>
      </c>
      <c r="J7" s="144" t="s">
        <v>2769</v>
      </c>
      <c r="K7" s="144" t="s">
        <v>2772</v>
      </c>
      <c r="L7" s="144" t="s">
        <v>2882</v>
      </c>
      <c r="M7" s="144" t="s">
        <v>2776</v>
      </c>
      <c r="N7" s="144" t="s">
        <v>2779</v>
      </c>
      <c r="O7" s="144" t="s">
        <v>2780</v>
      </c>
      <c r="P7" s="144" t="s">
        <v>2782</v>
      </c>
      <c r="Q7" s="151" t="s">
        <v>1462</v>
      </c>
      <c r="R7" s="151" t="s">
        <v>868</v>
      </c>
      <c r="S7" s="151" t="s">
        <v>869</v>
      </c>
    </row>
    <row r="8" spans="1:19" ht="25.5" x14ac:dyDescent="0.25">
      <c r="A8" s="453">
        <v>1</v>
      </c>
      <c r="B8" s="693">
        <v>139001185</v>
      </c>
      <c r="C8" s="139" t="s">
        <v>2724</v>
      </c>
      <c r="D8" s="694" t="s">
        <v>20</v>
      </c>
      <c r="E8" s="453">
        <v>80</v>
      </c>
      <c r="F8" s="453">
        <v>80</v>
      </c>
      <c r="G8" s="453"/>
      <c r="H8" s="453">
        <v>50</v>
      </c>
      <c r="I8" s="453">
        <v>30</v>
      </c>
      <c r="J8" s="453">
        <v>150</v>
      </c>
      <c r="K8" s="453">
        <v>10</v>
      </c>
      <c r="L8" s="453">
        <v>50</v>
      </c>
      <c r="M8" s="236">
        <v>15</v>
      </c>
      <c r="N8" s="236">
        <v>30</v>
      </c>
      <c r="O8" s="453">
        <v>30</v>
      </c>
      <c r="P8" s="453">
        <v>6</v>
      </c>
      <c r="Q8" s="468">
        <f>E8+G8+H8+I8+J8+K8:K8+L8+M8</f>
        <v>385</v>
      </c>
      <c r="R8" s="460">
        <v>27.43</v>
      </c>
      <c r="S8" s="460">
        <f>Q8*R8</f>
        <v>10560.55</v>
      </c>
    </row>
    <row r="9" spans="1:19" ht="25.5" x14ac:dyDescent="0.25">
      <c r="A9" s="453">
        <v>2</v>
      </c>
      <c r="B9" s="693">
        <v>139001186</v>
      </c>
      <c r="C9" s="139" t="s">
        <v>2725</v>
      </c>
      <c r="D9" s="694" t="s">
        <v>20</v>
      </c>
      <c r="E9" s="453">
        <v>80</v>
      </c>
      <c r="F9" s="453">
        <v>80</v>
      </c>
      <c r="G9" s="453"/>
      <c r="H9" s="453">
        <v>80</v>
      </c>
      <c r="I9" s="453">
        <v>30</v>
      </c>
      <c r="J9" s="453">
        <v>150</v>
      </c>
      <c r="K9" s="453">
        <v>10</v>
      </c>
      <c r="L9" s="453">
        <v>50</v>
      </c>
      <c r="M9" s="236">
        <v>15</v>
      </c>
      <c r="N9" s="236">
        <v>30</v>
      </c>
      <c r="O9" s="453">
        <v>30</v>
      </c>
      <c r="P9" s="453">
        <v>2</v>
      </c>
      <c r="Q9" s="468">
        <f t="shared" ref="Q9:Q66" si="0">E9+G9+H9+I9+J9+K9:K9+L9+M9</f>
        <v>415</v>
      </c>
      <c r="R9" s="460">
        <v>33.15</v>
      </c>
      <c r="S9" s="460">
        <f t="shared" ref="S9:S66" si="1">Q9*R9</f>
        <v>13757.25</v>
      </c>
    </row>
    <row r="10" spans="1:19" ht="51" x14ac:dyDescent="0.25">
      <c r="A10" s="453">
        <v>3</v>
      </c>
      <c r="B10" s="693">
        <v>139001267</v>
      </c>
      <c r="C10" s="139" t="s">
        <v>3693</v>
      </c>
      <c r="D10" s="694" t="s">
        <v>20</v>
      </c>
      <c r="E10" s="453">
        <v>2000</v>
      </c>
      <c r="F10" s="453">
        <v>2000</v>
      </c>
      <c r="G10" s="453"/>
      <c r="H10" s="453">
        <v>200</v>
      </c>
      <c r="I10" s="453">
        <v>10</v>
      </c>
      <c r="J10" s="453">
        <v>300</v>
      </c>
      <c r="K10" s="453">
        <v>15</v>
      </c>
      <c r="L10" s="453">
        <v>100</v>
      </c>
      <c r="M10" s="236">
        <v>30</v>
      </c>
      <c r="N10" s="236">
        <v>2000</v>
      </c>
      <c r="O10" s="453"/>
      <c r="P10" s="453">
        <v>50</v>
      </c>
      <c r="Q10" s="468">
        <f t="shared" si="0"/>
        <v>2655</v>
      </c>
      <c r="R10" s="460">
        <v>1.79</v>
      </c>
      <c r="S10" s="460">
        <f t="shared" si="1"/>
        <v>4752.45</v>
      </c>
    </row>
    <row r="11" spans="1:19" ht="38.25" x14ac:dyDescent="0.25">
      <c r="A11" s="453">
        <v>4</v>
      </c>
      <c r="B11" s="693">
        <v>139001263</v>
      </c>
      <c r="C11" s="139" t="s">
        <v>3694</v>
      </c>
      <c r="D11" s="694" t="s">
        <v>20</v>
      </c>
      <c r="E11" s="453">
        <v>1000</v>
      </c>
      <c r="F11" s="453">
        <v>1000</v>
      </c>
      <c r="G11" s="453">
        <v>100</v>
      </c>
      <c r="H11" s="453">
        <v>200</v>
      </c>
      <c r="I11" s="453">
        <v>10</v>
      </c>
      <c r="J11" s="453">
        <v>2400</v>
      </c>
      <c r="K11" s="453">
        <v>10</v>
      </c>
      <c r="L11" s="453">
        <v>200</v>
      </c>
      <c r="M11" s="236">
        <v>50</v>
      </c>
      <c r="N11" s="236">
        <v>2000</v>
      </c>
      <c r="O11" s="453">
        <v>100</v>
      </c>
      <c r="P11" s="453">
        <v>50</v>
      </c>
      <c r="Q11" s="468">
        <f t="shared" si="0"/>
        <v>3970</v>
      </c>
      <c r="R11" s="460">
        <v>0.68</v>
      </c>
      <c r="S11" s="460">
        <f t="shared" si="1"/>
        <v>2699.6000000000004</v>
      </c>
    </row>
    <row r="12" spans="1:19" ht="76.5" x14ac:dyDescent="0.25">
      <c r="A12" s="453">
        <v>5</v>
      </c>
      <c r="B12" s="693">
        <v>139001253</v>
      </c>
      <c r="C12" s="139" t="s">
        <v>3695</v>
      </c>
      <c r="D12" s="694" t="s">
        <v>20</v>
      </c>
      <c r="E12" s="453">
        <v>20</v>
      </c>
      <c r="F12" s="453">
        <v>20</v>
      </c>
      <c r="G12" s="453"/>
      <c r="H12" s="453">
        <v>3</v>
      </c>
      <c r="I12" s="453">
        <v>20</v>
      </c>
      <c r="J12" s="453">
        <v>15</v>
      </c>
      <c r="K12" s="453">
        <v>10</v>
      </c>
      <c r="L12" s="453">
        <v>100</v>
      </c>
      <c r="M12" s="236">
        <v>50</v>
      </c>
      <c r="N12" s="236">
        <v>30</v>
      </c>
      <c r="O12" s="453">
        <v>20</v>
      </c>
      <c r="P12" s="453"/>
      <c r="Q12" s="468">
        <f t="shared" si="0"/>
        <v>218</v>
      </c>
      <c r="R12" s="460">
        <v>485</v>
      </c>
      <c r="S12" s="460">
        <f t="shared" si="1"/>
        <v>105730</v>
      </c>
    </row>
    <row r="13" spans="1:19" ht="51" x14ac:dyDescent="0.25">
      <c r="A13" s="453">
        <v>6</v>
      </c>
      <c r="B13" s="693">
        <v>39001084</v>
      </c>
      <c r="C13" s="139" t="s">
        <v>3696</v>
      </c>
      <c r="D13" s="694" t="s">
        <v>20</v>
      </c>
      <c r="E13" s="453">
        <v>50</v>
      </c>
      <c r="F13" s="453">
        <v>50</v>
      </c>
      <c r="G13" s="453"/>
      <c r="H13" s="453"/>
      <c r="I13" s="453">
        <v>20</v>
      </c>
      <c r="J13" s="453">
        <v>30</v>
      </c>
      <c r="K13" s="453">
        <v>50</v>
      </c>
      <c r="L13" s="453"/>
      <c r="M13" s="236">
        <v>50</v>
      </c>
      <c r="N13" s="236">
        <v>20</v>
      </c>
      <c r="O13" s="453"/>
      <c r="P13" s="453"/>
      <c r="Q13" s="468">
        <f t="shared" si="0"/>
        <v>200</v>
      </c>
      <c r="R13" s="460">
        <v>281</v>
      </c>
      <c r="S13" s="460">
        <f t="shared" si="1"/>
        <v>56200</v>
      </c>
    </row>
    <row r="14" spans="1:19" ht="38.25" x14ac:dyDescent="0.25">
      <c r="A14" s="453">
        <v>7</v>
      </c>
      <c r="B14" s="693">
        <v>6001103</v>
      </c>
      <c r="C14" s="139" t="s">
        <v>3697</v>
      </c>
      <c r="D14" s="694" t="s">
        <v>20</v>
      </c>
      <c r="E14" s="453">
        <v>10</v>
      </c>
      <c r="F14" s="453">
        <v>10</v>
      </c>
      <c r="G14" s="453">
        <v>10</v>
      </c>
      <c r="H14" s="453">
        <v>12</v>
      </c>
      <c r="I14" s="453">
        <v>50</v>
      </c>
      <c r="J14" s="453">
        <v>10</v>
      </c>
      <c r="K14" s="453">
        <v>6</v>
      </c>
      <c r="L14" s="453">
        <v>150</v>
      </c>
      <c r="M14" s="236">
        <v>20</v>
      </c>
      <c r="N14" s="236"/>
      <c r="O14" s="453">
        <v>5</v>
      </c>
      <c r="P14" s="453"/>
      <c r="Q14" s="468">
        <f t="shared" si="0"/>
        <v>268</v>
      </c>
      <c r="R14" s="460">
        <v>234.5</v>
      </c>
      <c r="S14" s="460">
        <f t="shared" si="1"/>
        <v>62846</v>
      </c>
    </row>
    <row r="15" spans="1:19" ht="63.75" x14ac:dyDescent="0.25">
      <c r="A15" s="453">
        <v>8</v>
      </c>
      <c r="B15" s="693">
        <v>8003524</v>
      </c>
      <c r="C15" s="139" t="s">
        <v>3698</v>
      </c>
      <c r="D15" s="694" t="s">
        <v>20</v>
      </c>
      <c r="E15" s="453">
        <v>20</v>
      </c>
      <c r="F15" s="453">
        <v>20</v>
      </c>
      <c r="G15" s="453"/>
      <c r="H15" s="453">
        <v>10</v>
      </c>
      <c r="I15" s="453">
        <v>50</v>
      </c>
      <c r="J15" s="453">
        <v>15</v>
      </c>
      <c r="K15" s="453">
        <v>20</v>
      </c>
      <c r="L15" s="453">
        <v>100</v>
      </c>
      <c r="M15" s="236">
        <v>20</v>
      </c>
      <c r="N15" s="236"/>
      <c r="O15" s="453">
        <v>5</v>
      </c>
      <c r="P15" s="453"/>
      <c r="Q15" s="468">
        <f t="shared" si="0"/>
        <v>235</v>
      </c>
      <c r="R15" s="460">
        <v>147</v>
      </c>
      <c r="S15" s="460">
        <f t="shared" si="1"/>
        <v>34545</v>
      </c>
    </row>
    <row r="16" spans="1:19" x14ac:dyDescent="0.25">
      <c r="A16" s="453">
        <v>9</v>
      </c>
      <c r="B16" s="693">
        <v>139001042</v>
      </c>
      <c r="C16" s="139" t="s">
        <v>2726</v>
      </c>
      <c r="D16" s="694" t="s">
        <v>20</v>
      </c>
      <c r="E16" s="453"/>
      <c r="F16" s="453"/>
      <c r="G16" s="453"/>
      <c r="H16" s="453">
        <v>500</v>
      </c>
      <c r="I16" s="453">
        <v>20</v>
      </c>
      <c r="J16" s="453">
        <v>2500</v>
      </c>
      <c r="K16" s="453">
        <v>30</v>
      </c>
      <c r="L16" s="453">
        <v>500</v>
      </c>
      <c r="M16" s="236">
        <v>100</v>
      </c>
      <c r="N16" s="236">
        <v>5000</v>
      </c>
      <c r="O16" s="453">
        <v>10</v>
      </c>
      <c r="P16" s="453">
        <v>100</v>
      </c>
      <c r="Q16" s="468">
        <f t="shared" si="0"/>
        <v>3650</v>
      </c>
      <c r="R16" s="460">
        <v>0.21</v>
      </c>
      <c r="S16" s="460">
        <f t="shared" si="1"/>
        <v>766.5</v>
      </c>
    </row>
    <row r="17" spans="1:19" ht="38.25" x14ac:dyDescent="0.25">
      <c r="A17" s="453">
        <v>10</v>
      </c>
      <c r="B17" s="693">
        <v>39001093</v>
      </c>
      <c r="C17" s="139" t="s">
        <v>3699</v>
      </c>
      <c r="D17" s="694" t="s">
        <v>20</v>
      </c>
      <c r="E17" s="453">
        <v>10</v>
      </c>
      <c r="F17" s="453">
        <v>10</v>
      </c>
      <c r="G17" s="453"/>
      <c r="H17" s="453">
        <v>10</v>
      </c>
      <c r="I17" s="453">
        <v>20</v>
      </c>
      <c r="J17" s="453">
        <v>50</v>
      </c>
      <c r="K17" s="453">
        <v>4</v>
      </c>
      <c r="L17" s="453">
        <v>30</v>
      </c>
      <c r="M17" s="236">
        <v>10</v>
      </c>
      <c r="N17" s="236"/>
      <c r="O17" s="453">
        <v>5</v>
      </c>
      <c r="P17" s="453"/>
      <c r="Q17" s="468">
        <f t="shared" si="0"/>
        <v>134</v>
      </c>
      <c r="R17" s="460">
        <v>652</v>
      </c>
      <c r="S17" s="460">
        <f t="shared" si="1"/>
        <v>87368</v>
      </c>
    </row>
    <row r="18" spans="1:19" ht="63.75" x14ac:dyDescent="0.25">
      <c r="A18" s="453">
        <v>11</v>
      </c>
      <c r="B18" s="693">
        <v>139001274</v>
      </c>
      <c r="C18" s="139" t="s">
        <v>3700</v>
      </c>
      <c r="D18" s="694" t="s">
        <v>20</v>
      </c>
      <c r="E18" s="453">
        <v>10</v>
      </c>
      <c r="F18" s="453">
        <v>10</v>
      </c>
      <c r="G18" s="453"/>
      <c r="H18" s="453">
        <v>15</v>
      </c>
      <c r="I18" s="453">
        <v>10</v>
      </c>
      <c r="J18" s="453">
        <v>10</v>
      </c>
      <c r="K18" s="453">
        <v>10</v>
      </c>
      <c r="L18" s="453">
        <v>50</v>
      </c>
      <c r="M18" s="236">
        <v>20</v>
      </c>
      <c r="N18" s="236">
        <v>10</v>
      </c>
      <c r="O18" s="453">
        <v>10</v>
      </c>
      <c r="P18" s="453"/>
      <c r="Q18" s="468">
        <f t="shared" si="0"/>
        <v>125</v>
      </c>
      <c r="R18" s="460">
        <v>64.900000000000006</v>
      </c>
      <c r="S18" s="460">
        <f t="shared" si="1"/>
        <v>8112.5000000000009</v>
      </c>
    </row>
    <row r="19" spans="1:19" ht="63.75" x14ac:dyDescent="0.25">
      <c r="A19" s="453">
        <v>12</v>
      </c>
      <c r="B19" s="693">
        <v>8003534</v>
      </c>
      <c r="C19" s="139" t="s">
        <v>3701</v>
      </c>
      <c r="D19" s="694" t="s">
        <v>20</v>
      </c>
      <c r="E19" s="453">
        <v>10</v>
      </c>
      <c r="F19" s="453">
        <v>10</v>
      </c>
      <c r="G19" s="453">
        <v>3</v>
      </c>
      <c r="H19" s="221">
        <v>10</v>
      </c>
      <c r="I19" s="453">
        <v>10</v>
      </c>
      <c r="J19" s="453">
        <v>10</v>
      </c>
      <c r="K19" s="453">
        <v>8</v>
      </c>
      <c r="L19" s="453">
        <v>50</v>
      </c>
      <c r="M19" s="236">
        <v>10</v>
      </c>
      <c r="N19" s="236">
        <v>10</v>
      </c>
      <c r="O19" s="453">
        <v>10</v>
      </c>
      <c r="P19" s="453"/>
      <c r="Q19" s="468">
        <f t="shared" si="0"/>
        <v>111</v>
      </c>
      <c r="R19" s="460">
        <v>89.9</v>
      </c>
      <c r="S19" s="460">
        <f t="shared" si="1"/>
        <v>9978.9000000000015</v>
      </c>
    </row>
    <row r="20" spans="1:19" ht="25.5" x14ac:dyDescent="0.25">
      <c r="A20" s="453">
        <v>13</v>
      </c>
      <c r="B20" s="693">
        <v>8001254</v>
      </c>
      <c r="C20" s="139" t="s">
        <v>2727</v>
      </c>
      <c r="D20" s="694" t="s">
        <v>20</v>
      </c>
      <c r="E20" s="220"/>
      <c r="F20" s="220"/>
      <c r="G20" s="220"/>
      <c r="H20" s="220"/>
      <c r="I20" s="220"/>
      <c r="J20" s="220">
        <v>250</v>
      </c>
      <c r="K20" s="220"/>
      <c r="L20" s="220"/>
      <c r="M20" s="236">
        <v>15</v>
      </c>
      <c r="N20" s="236"/>
      <c r="O20" s="220">
        <v>5</v>
      </c>
      <c r="P20" s="220"/>
      <c r="Q20" s="468">
        <f t="shared" si="0"/>
        <v>265</v>
      </c>
      <c r="R20" s="460">
        <v>23.4</v>
      </c>
      <c r="S20" s="460">
        <f t="shared" si="1"/>
        <v>6201</v>
      </c>
    </row>
    <row r="21" spans="1:19" ht="25.5" x14ac:dyDescent="0.25">
      <c r="A21" s="453">
        <v>14</v>
      </c>
      <c r="B21" s="693">
        <v>8001012</v>
      </c>
      <c r="C21" s="139" t="s">
        <v>2728</v>
      </c>
      <c r="D21" s="694" t="s">
        <v>20</v>
      </c>
      <c r="E21" s="453"/>
      <c r="F21" s="453"/>
      <c r="G21" s="453"/>
      <c r="H21" s="453"/>
      <c r="I21" s="453"/>
      <c r="J21" s="453">
        <v>50</v>
      </c>
      <c r="K21" s="453"/>
      <c r="L21" s="453"/>
      <c r="M21" s="236"/>
      <c r="N21" s="236"/>
      <c r="O21" s="453"/>
      <c r="P21" s="453"/>
      <c r="Q21" s="468">
        <f t="shared" si="0"/>
        <v>50</v>
      </c>
      <c r="R21" s="460">
        <v>23.5</v>
      </c>
      <c r="S21" s="460">
        <f t="shared" si="1"/>
        <v>1175</v>
      </c>
    </row>
    <row r="22" spans="1:19" ht="89.25" x14ac:dyDescent="0.25">
      <c r="A22" s="453">
        <v>15</v>
      </c>
      <c r="B22" s="693">
        <v>39001103</v>
      </c>
      <c r="C22" s="139" t="s">
        <v>3690</v>
      </c>
      <c r="D22" s="694" t="s">
        <v>20</v>
      </c>
      <c r="E22" s="453">
        <v>100</v>
      </c>
      <c r="F22" s="453"/>
      <c r="G22" s="453"/>
      <c r="H22" s="221">
        <v>100</v>
      </c>
      <c r="I22" s="453"/>
      <c r="J22" s="453">
        <v>50</v>
      </c>
      <c r="K22" s="453"/>
      <c r="L22" s="453">
        <v>200</v>
      </c>
      <c r="M22" s="236">
        <v>12</v>
      </c>
      <c r="N22" s="236"/>
      <c r="O22" s="453"/>
      <c r="P22" s="453"/>
      <c r="Q22" s="468">
        <f t="shared" si="0"/>
        <v>462</v>
      </c>
      <c r="R22" s="460">
        <v>4.9000000000000004</v>
      </c>
      <c r="S22" s="460">
        <f t="shared" si="1"/>
        <v>2263.8000000000002</v>
      </c>
    </row>
    <row r="23" spans="1:19" ht="25.5" x14ac:dyDescent="0.25">
      <c r="A23" s="453">
        <v>16</v>
      </c>
      <c r="B23" s="693">
        <v>139001016</v>
      </c>
      <c r="C23" s="139" t="s">
        <v>2729</v>
      </c>
      <c r="D23" s="694" t="s">
        <v>20</v>
      </c>
      <c r="E23" s="220">
        <v>100</v>
      </c>
      <c r="F23" s="220"/>
      <c r="G23" s="220">
        <v>4</v>
      </c>
      <c r="H23" s="220">
        <v>100</v>
      </c>
      <c r="I23" s="220">
        <v>10</v>
      </c>
      <c r="J23" s="220">
        <v>150</v>
      </c>
      <c r="K23" s="220">
        <v>8</v>
      </c>
      <c r="L23" s="220">
        <v>30</v>
      </c>
      <c r="M23" s="236"/>
      <c r="N23" s="236"/>
      <c r="O23" s="220">
        <v>20</v>
      </c>
      <c r="P23" s="220"/>
      <c r="Q23" s="468">
        <f t="shared" si="0"/>
        <v>402</v>
      </c>
      <c r="R23" s="460">
        <v>40</v>
      </c>
      <c r="S23" s="460">
        <f t="shared" si="1"/>
        <v>16080</v>
      </c>
    </row>
    <row r="24" spans="1:19" ht="51" x14ac:dyDescent="0.25">
      <c r="A24" s="453">
        <v>17</v>
      </c>
      <c r="B24" s="693">
        <v>139001276</v>
      </c>
      <c r="C24" s="139" t="s">
        <v>3702</v>
      </c>
      <c r="D24" s="694" t="s">
        <v>20</v>
      </c>
      <c r="E24" s="220">
        <v>50</v>
      </c>
      <c r="F24" s="220"/>
      <c r="G24" s="220"/>
      <c r="H24" s="220">
        <v>10</v>
      </c>
      <c r="I24" s="220">
        <v>20</v>
      </c>
      <c r="J24" s="220">
        <v>15</v>
      </c>
      <c r="K24" s="220">
        <v>6</v>
      </c>
      <c r="L24" s="220">
        <v>50</v>
      </c>
      <c r="M24" s="236">
        <v>20</v>
      </c>
      <c r="N24" s="236"/>
      <c r="O24" s="220">
        <v>5</v>
      </c>
      <c r="P24" s="220"/>
      <c r="Q24" s="468">
        <f t="shared" si="0"/>
        <v>171</v>
      </c>
      <c r="R24" s="460">
        <v>45</v>
      </c>
      <c r="S24" s="460">
        <f t="shared" si="1"/>
        <v>7695</v>
      </c>
    </row>
    <row r="25" spans="1:19" ht="63.75" x14ac:dyDescent="0.25">
      <c r="A25" s="453">
        <v>18</v>
      </c>
      <c r="B25" s="693">
        <v>139001232</v>
      </c>
      <c r="C25" s="139" t="s">
        <v>3703</v>
      </c>
      <c r="D25" s="694" t="s">
        <v>20</v>
      </c>
      <c r="E25" s="453">
        <v>50</v>
      </c>
      <c r="F25" s="453"/>
      <c r="G25" s="453"/>
      <c r="H25" s="453">
        <v>500</v>
      </c>
      <c r="I25" s="453">
        <v>20</v>
      </c>
      <c r="J25" s="220">
        <v>10000</v>
      </c>
      <c r="K25" s="453"/>
      <c r="L25" s="220">
        <v>2000</v>
      </c>
      <c r="M25" s="236">
        <v>1000</v>
      </c>
      <c r="N25" s="236"/>
      <c r="O25" s="453">
        <v>1000</v>
      </c>
      <c r="P25" s="453"/>
      <c r="Q25" s="468">
        <f t="shared" si="0"/>
        <v>13570</v>
      </c>
      <c r="R25" s="460">
        <v>0.2</v>
      </c>
      <c r="S25" s="460">
        <f t="shared" si="1"/>
        <v>2714</v>
      </c>
    </row>
    <row r="26" spans="1:19" ht="25.5" x14ac:dyDescent="0.25">
      <c r="A26" s="453">
        <v>19</v>
      </c>
      <c r="B26" s="693">
        <v>8001313</v>
      </c>
      <c r="C26" s="139" t="s">
        <v>2730</v>
      </c>
      <c r="D26" s="694" t="s">
        <v>20</v>
      </c>
      <c r="E26" s="453">
        <v>100</v>
      </c>
      <c r="F26" s="453"/>
      <c r="G26" s="453">
        <v>100</v>
      </c>
      <c r="H26" s="453">
        <v>1200</v>
      </c>
      <c r="I26" s="453">
        <v>10</v>
      </c>
      <c r="J26" s="220">
        <v>3000</v>
      </c>
      <c r="K26" s="453">
        <v>6</v>
      </c>
      <c r="L26" s="453">
        <v>500</v>
      </c>
      <c r="M26" s="236"/>
      <c r="N26" s="236"/>
      <c r="O26" s="453">
        <v>100</v>
      </c>
      <c r="P26" s="453"/>
      <c r="Q26" s="468">
        <f t="shared" si="0"/>
        <v>4916</v>
      </c>
      <c r="R26" s="460">
        <v>0.34</v>
      </c>
      <c r="S26" s="460">
        <f t="shared" si="1"/>
        <v>1671.44</v>
      </c>
    </row>
    <row r="27" spans="1:19" ht="25.5" x14ac:dyDescent="0.25">
      <c r="A27" s="453">
        <v>20</v>
      </c>
      <c r="B27" s="693">
        <v>139001088</v>
      </c>
      <c r="C27" s="139" t="s">
        <v>2731</v>
      </c>
      <c r="D27" s="694" t="s">
        <v>20</v>
      </c>
      <c r="E27" s="453"/>
      <c r="F27" s="453"/>
      <c r="G27" s="453">
        <v>100</v>
      </c>
      <c r="H27" s="453">
        <v>100</v>
      </c>
      <c r="I27" s="453">
        <v>20</v>
      </c>
      <c r="J27" s="453">
        <v>100</v>
      </c>
      <c r="K27" s="453"/>
      <c r="L27" s="220">
        <v>5000</v>
      </c>
      <c r="M27" s="236"/>
      <c r="N27" s="236"/>
      <c r="O27" s="453">
        <v>100</v>
      </c>
      <c r="P27" s="453"/>
      <c r="Q27" s="468">
        <f t="shared" si="0"/>
        <v>5320</v>
      </c>
      <c r="R27" s="460">
        <v>2.15</v>
      </c>
      <c r="S27" s="460">
        <f t="shared" si="1"/>
        <v>11438</v>
      </c>
    </row>
    <row r="28" spans="1:19" ht="38.25" x14ac:dyDescent="0.25">
      <c r="A28" s="453">
        <v>21</v>
      </c>
      <c r="B28" s="693">
        <v>8001165</v>
      </c>
      <c r="C28" s="139" t="s">
        <v>2732</v>
      </c>
      <c r="D28" s="694" t="s">
        <v>1935</v>
      </c>
      <c r="E28" s="453"/>
      <c r="F28" s="453"/>
      <c r="G28" s="453"/>
      <c r="H28" s="453"/>
      <c r="I28" s="453"/>
      <c r="J28" s="453">
        <v>50</v>
      </c>
      <c r="K28" s="453"/>
      <c r="L28" s="453"/>
      <c r="M28" s="236"/>
      <c r="N28" s="236"/>
      <c r="O28" s="453"/>
      <c r="P28" s="453"/>
      <c r="Q28" s="468">
        <f t="shared" si="0"/>
        <v>50</v>
      </c>
      <c r="R28" s="460">
        <v>23.9</v>
      </c>
      <c r="S28" s="460">
        <f t="shared" si="1"/>
        <v>1195</v>
      </c>
    </row>
    <row r="29" spans="1:19" ht="63.75" x14ac:dyDescent="0.25">
      <c r="A29" s="453">
        <v>22</v>
      </c>
      <c r="B29" s="693">
        <v>39001036</v>
      </c>
      <c r="C29" s="139" t="s">
        <v>3704</v>
      </c>
      <c r="D29" s="694" t="s">
        <v>20</v>
      </c>
      <c r="E29" s="453"/>
      <c r="F29" s="453"/>
      <c r="G29" s="453"/>
      <c r="H29" s="453"/>
      <c r="I29" s="453">
        <v>20</v>
      </c>
      <c r="J29" s="453"/>
      <c r="K29" s="453">
        <v>30</v>
      </c>
      <c r="L29" s="453"/>
      <c r="M29" s="236"/>
      <c r="N29" s="236"/>
      <c r="O29" s="453"/>
      <c r="P29" s="453"/>
      <c r="Q29" s="468">
        <f t="shared" si="0"/>
        <v>50</v>
      </c>
      <c r="R29" s="460">
        <v>190</v>
      </c>
      <c r="S29" s="460">
        <f t="shared" si="1"/>
        <v>9500</v>
      </c>
    </row>
    <row r="30" spans="1:19" ht="63.75" x14ac:dyDescent="0.25">
      <c r="A30" s="453">
        <v>23</v>
      </c>
      <c r="B30" s="693">
        <v>39001037</v>
      </c>
      <c r="C30" s="139" t="s">
        <v>3705</v>
      </c>
      <c r="D30" s="694" t="s">
        <v>20</v>
      </c>
      <c r="E30" s="453"/>
      <c r="F30" s="453"/>
      <c r="G30" s="453"/>
      <c r="H30" s="453"/>
      <c r="I30" s="453"/>
      <c r="J30" s="453"/>
      <c r="K30" s="453">
        <v>10</v>
      </c>
      <c r="L30" s="453"/>
      <c r="M30" s="236"/>
      <c r="N30" s="236"/>
      <c r="O30" s="453"/>
      <c r="P30" s="453"/>
      <c r="Q30" s="468">
        <f t="shared" si="0"/>
        <v>10</v>
      </c>
      <c r="R30" s="460">
        <v>70</v>
      </c>
      <c r="S30" s="460">
        <f t="shared" si="1"/>
        <v>700</v>
      </c>
    </row>
    <row r="31" spans="1:19" ht="63.75" x14ac:dyDescent="0.25">
      <c r="A31" s="453">
        <v>24</v>
      </c>
      <c r="B31" s="693">
        <v>39001038</v>
      </c>
      <c r="C31" s="139" t="s">
        <v>3706</v>
      </c>
      <c r="D31" s="694" t="s">
        <v>20</v>
      </c>
      <c r="E31" s="453"/>
      <c r="F31" s="453"/>
      <c r="G31" s="453"/>
      <c r="H31" s="453"/>
      <c r="I31" s="453">
        <v>20</v>
      </c>
      <c r="J31" s="453"/>
      <c r="K31" s="453">
        <v>50</v>
      </c>
      <c r="L31" s="453"/>
      <c r="M31" s="236"/>
      <c r="N31" s="236"/>
      <c r="O31" s="453"/>
      <c r="P31" s="453"/>
      <c r="Q31" s="468">
        <f t="shared" si="0"/>
        <v>70</v>
      </c>
      <c r="R31" s="460">
        <v>190</v>
      </c>
      <c r="S31" s="460">
        <f t="shared" si="1"/>
        <v>13300</v>
      </c>
    </row>
    <row r="32" spans="1:19" ht="63.75" x14ac:dyDescent="0.25">
      <c r="A32" s="453">
        <v>25</v>
      </c>
      <c r="B32" s="693">
        <v>39001039</v>
      </c>
      <c r="C32" s="139" t="s">
        <v>3707</v>
      </c>
      <c r="D32" s="694" t="s">
        <v>20</v>
      </c>
      <c r="E32" s="453"/>
      <c r="F32" s="453"/>
      <c r="G32" s="453"/>
      <c r="H32" s="453"/>
      <c r="I32" s="453"/>
      <c r="J32" s="453"/>
      <c r="K32" s="453">
        <v>10</v>
      </c>
      <c r="L32" s="453"/>
      <c r="M32" s="236"/>
      <c r="N32" s="236"/>
      <c r="O32" s="453"/>
      <c r="P32" s="453"/>
      <c r="Q32" s="468">
        <f t="shared" si="0"/>
        <v>10</v>
      </c>
      <c r="R32" s="460">
        <v>190</v>
      </c>
      <c r="S32" s="460">
        <f t="shared" si="1"/>
        <v>1900</v>
      </c>
    </row>
    <row r="33" spans="1:19" ht="76.5" x14ac:dyDescent="0.25">
      <c r="A33" s="453">
        <v>26</v>
      </c>
      <c r="B33" s="693">
        <v>39001102</v>
      </c>
      <c r="C33" s="139" t="s">
        <v>3708</v>
      </c>
      <c r="D33" s="694" t="s">
        <v>20</v>
      </c>
      <c r="E33" s="453"/>
      <c r="F33" s="453"/>
      <c r="G33" s="453"/>
      <c r="H33" s="453"/>
      <c r="I33" s="453"/>
      <c r="J33" s="453"/>
      <c r="K33" s="453">
        <v>10</v>
      </c>
      <c r="L33" s="453">
        <v>10</v>
      </c>
      <c r="M33" s="236"/>
      <c r="N33" s="236"/>
      <c r="O33" s="453"/>
      <c r="P33" s="453"/>
      <c r="Q33" s="468">
        <f t="shared" si="0"/>
        <v>20</v>
      </c>
      <c r="R33" s="460">
        <v>190</v>
      </c>
      <c r="S33" s="460">
        <f t="shared" si="1"/>
        <v>3800</v>
      </c>
    </row>
    <row r="34" spans="1:19" ht="25.5" x14ac:dyDescent="0.25">
      <c r="A34" s="453">
        <v>27</v>
      </c>
      <c r="B34" s="693">
        <v>139001118</v>
      </c>
      <c r="C34" s="139" t="s">
        <v>2733</v>
      </c>
      <c r="D34" s="694" t="s">
        <v>32</v>
      </c>
      <c r="E34" s="453"/>
      <c r="F34" s="453"/>
      <c r="G34" s="453"/>
      <c r="H34" s="453"/>
      <c r="I34" s="453">
        <v>10</v>
      </c>
      <c r="J34" s="453"/>
      <c r="K34" s="453"/>
      <c r="L34" s="453">
        <v>0</v>
      </c>
      <c r="M34" s="236"/>
      <c r="N34" s="236"/>
      <c r="O34" s="453">
        <v>1000</v>
      </c>
      <c r="P34" s="453"/>
      <c r="Q34" s="468">
        <f t="shared" si="0"/>
        <v>10</v>
      </c>
      <c r="R34" s="460">
        <v>10</v>
      </c>
      <c r="S34" s="460">
        <f t="shared" si="1"/>
        <v>100</v>
      </c>
    </row>
    <row r="35" spans="1:19" ht="63.75" x14ac:dyDescent="0.25">
      <c r="A35" s="453">
        <v>28</v>
      </c>
      <c r="B35" s="693">
        <v>39001032</v>
      </c>
      <c r="C35" s="139" t="s">
        <v>3709</v>
      </c>
      <c r="D35" s="694" t="s">
        <v>20</v>
      </c>
      <c r="E35" s="220"/>
      <c r="F35" s="220"/>
      <c r="G35" s="220"/>
      <c r="H35" s="220"/>
      <c r="I35" s="220"/>
      <c r="J35" s="220"/>
      <c r="K35" s="220">
        <v>100</v>
      </c>
      <c r="L35" s="220"/>
      <c r="M35" s="236"/>
      <c r="N35" s="236"/>
      <c r="O35" s="220"/>
      <c r="P35" s="220"/>
      <c r="Q35" s="468">
        <f t="shared" si="0"/>
        <v>100</v>
      </c>
      <c r="R35" s="460">
        <v>190</v>
      </c>
      <c r="S35" s="460">
        <f t="shared" si="1"/>
        <v>19000</v>
      </c>
    </row>
    <row r="36" spans="1:19" ht="63.75" x14ac:dyDescent="0.25">
      <c r="A36" s="453">
        <v>29</v>
      </c>
      <c r="B36" s="693">
        <v>39001033</v>
      </c>
      <c r="C36" s="139" t="s">
        <v>3710</v>
      </c>
      <c r="D36" s="694" t="s">
        <v>20</v>
      </c>
      <c r="E36" s="453"/>
      <c r="F36" s="453"/>
      <c r="G36" s="453"/>
      <c r="H36" s="453"/>
      <c r="I36" s="453"/>
      <c r="J36" s="453"/>
      <c r="K36" s="453">
        <v>80</v>
      </c>
      <c r="L36" s="453"/>
      <c r="M36" s="236"/>
      <c r="N36" s="236"/>
      <c r="O36" s="453"/>
      <c r="P36" s="453"/>
      <c r="Q36" s="468">
        <f t="shared" si="0"/>
        <v>80</v>
      </c>
      <c r="R36" s="460">
        <v>190</v>
      </c>
      <c r="S36" s="460">
        <f t="shared" si="1"/>
        <v>15200</v>
      </c>
    </row>
    <row r="37" spans="1:19" ht="63.75" x14ac:dyDescent="0.25">
      <c r="A37" s="453">
        <v>30</v>
      </c>
      <c r="B37" s="693">
        <v>39001035</v>
      </c>
      <c r="C37" s="139" t="s">
        <v>3711</v>
      </c>
      <c r="D37" s="694" t="s">
        <v>20</v>
      </c>
      <c r="E37" s="453"/>
      <c r="F37" s="453"/>
      <c r="G37" s="453"/>
      <c r="H37" s="453"/>
      <c r="I37" s="453"/>
      <c r="J37" s="453"/>
      <c r="K37" s="453">
        <v>20</v>
      </c>
      <c r="L37" s="453"/>
      <c r="M37" s="236"/>
      <c r="N37" s="236"/>
      <c r="O37" s="453"/>
      <c r="P37" s="453"/>
      <c r="Q37" s="468">
        <f t="shared" si="0"/>
        <v>20</v>
      </c>
      <c r="R37" s="460">
        <v>190</v>
      </c>
      <c r="S37" s="460">
        <f t="shared" si="1"/>
        <v>3800</v>
      </c>
    </row>
    <row r="38" spans="1:19" ht="51" x14ac:dyDescent="0.25">
      <c r="A38" s="453">
        <v>31</v>
      </c>
      <c r="B38" s="693">
        <v>39001017</v>
      </c>
      <c r="C38" s="139" t="s">
        <v>3712</v>
      </c>
      <c r="D38" s="694" t="s">
        <v>20</v>
      </c>
      <c r="E38" s="453"/>
      <c r="F38" s="453"/>
      <c r="G38" s="453"/>
      <c r="H38" s="453"/>
      <c r="I38" s="453"/>
      <c r="J38" s="453"/>
      <c r="K38" s="453">
        <v>1000</v>
      </c>
      <c r="L38" s="453"/>
      <c r="M38" s="236"/>
      <c r="N38" s="236"/>
      <c r="O38" s="453"/>
      <c r="P38" s="453"/>
      <c r="Q38" s="468">
        <f t="shared" si="0"/>
        <v>1000</v>
      </c>
      <c r="R38" s="460">
        <v>20</v>
      </c>
      <c r="S38" s="460">
        <f t="shared" si="1"/>
        <v>20000</v>
      </c>
    </row>
    <row r="39" spans="1:19" ht="76.5" x14ac:dyDescent="0.25">
      <c r="A39" s="453">
        <v>32</v>
      </c>
      <c r="B39" s="693">
        <v>39001099</v>
      </c>
      <c r="C39" s="139" t="s">
        <v>3713</v>
      </c>
      <c r="D39" s="694" t="s">
        <v>20</v>
      </c>
      <c r="E39" s="453"/>
      <c r="F39" s="453"/>
      <c r="G39" s="453"/>
      <c r="H39" s="453"/>
      <c r="I39" s="453">
        <v>20</v>
      </c>
      <c r="J39" s="453"/>
      <c r="K39" s="453">
        <v>80</v>
      </c>
      <c r="L39" s="453"/>
      <c r="M39" s="236"/>
      <c r="N39" s="236"/>
      <c r="O39" s="453"/>
      <c r="P39" s="453"/>
      <c r="Q39" s="468">
        <f t="shared" si="0"/>
        <v>100</v>
      </c>
      <c r="R39" s="460">
        <v>100</v>
      </c>
      <c r="S39" s="460">
        <f t="shared" si="1"/>
        <v>10000</v>
      </c>
    </row>
    <row r="40" spans="1:19" ht="76.5" x14ac:dyDescent="0.25">
      <c r="A40" s="453">
        <v>33</v>
      </c>
      <c r="B40" s="693">
        <v>39001100</v>
      </c>
      <c r="C40" s="139" t="s">
        <v>3714</v>
      </c>
      <c r="D40" s="694" t="s">
        <v>20</v>
      </c>
      <c r="E40" s="453"/>
      <c r="F40" s="453"/>
      <c r="G40" s="453"/>
      <c r="H40" s="453"/>
      <c r="I40" s="453"/>
      <c r="J40" s="453"/>
      <c r="K40" s="453">
        <v>20</v>
      </c>
      <c r="L40" s="453"/>
      <c r="M40" s="236"/>
      <c r="N40" s="236"/>
      <c r="O40" s="453"/>
      <c r="P40" s="453"/>
      <c r="Q40" s="468">
        <f t="shared" si="0"/>
        <v>20</v>
      </c>
      <c r="R40" s="460">
        <v>100</v>
      </c>
      <c r="S40" s="460">
        <f t="shared" si="1"/>
        <v>2000</v>
      </c>
    </row>
    <row r="41" spans="1:19" ht="102" x14ac:dyDescent="0.25">
      <c r="A41" s="453">
        <v>34</v>
      </c>
      <c r="B41" s="693">
        <v>39001101</v>
      </c>
      <c r="C41" s="139" t="s">
        <v>3715</v>
      </c>
      <c r="D41" s="694" t="s">
        <v>20</v>
      </c>
      <c r="E41" s="453"/>
      <c r="F41" s="453"/>
      <c r="G41" s="453"/>
      <c r="H41" s="453"/>
      <c r="I41" s="453">
        <v>30</v>
      </c>
      <c r="J41" s="453"/>
      <c r="K41" s="453">
        <v>150</v>
      </c>
      <c r="L41" s="453"/>
      <c r="M41" s="236"/>
      <c r="N41" s="236"/>
      <c r="O41" s="453"/>
      <c r="P41" s="453"/>
      <c r="Q41" s="468">
        <f t="shared" si="0"/>
        <v>180</v>
      </c>
      <c r="R41" s="460">
        <v>490</v>
      </c>
      <c r="S41" s="460">
        <f t="shared" si="1"/>
        <v>88200</v>
      </c>
    </row>
    <row r="42" spans="1:19" ht="25.5" x14ac:dyDescent="0.25">
      <c r="A42" s="453">
        <v>35</v>
      </c>
      <c r="B42" s="693">
        <v>39001108</v>
      </c>
      <c r="C42" s="139" t="s">
        <v>2734</v>
      </c>
      <c r="D42" s="694" t="s">
        <v>20</v>
      </c>
      <c r="E42" s="453"/>
      <c r="F42" s="453"/>
      <c r="G42" s="453"/>
      <c r="H42" s="453"/>
      <c r="I42" s="453"/>
      <c r="J42" s="453"/>
      <c r="K42" s="453">
        <v>30</v>
      </c>
      <c r="L42" s="453"/>
      <c r="M42" s="236"/>
      <c r="N42" s="236"/>
      <c r="O42" s="453"/>
      <c r="P42" s="453"/>
      <c r="Q42" s="468">
        <f t="shared" si="0"/>
        <v>30</v>
      </c>
      <c r="R42" s="460">
        <v>1895.5</v>
      </c>
      <c r="S42" s="460">
        <f t="shared" si="1"/>
        <v>56865</v>
      </c>
    </row>
    <row r="43" spans="1:19" ht="38.25" x14ac:dyDescent="0.25">
      <c r="A43" s="453">
        <v>36</v>
      </c>
      <c r="B43" s="693">
        <v>8001023</v>
      </c>
      <c r="C43" s="139" t="s">
        <v>2735</v>
      </c>
      <c r="D43" s="694" t="s">
        <v>1935</v>
      </c>
      <c r="E43" s="453"/>
      <c r="F43" s="453"/>
      <c r="G43" s="453"/>
      <c r="H43" s="453"/>
      <c r="I43" s="453"/>
      <c r="J43" s="453">
        <v>30</v>
      </c>
      <c r="K43" s="453"/>
      <c r="L43" s="453"/>
      <c r="M43" s="236"/>
      <c r="N43" s="236"/>
      <c r="O43" s="453"/>
      <c r="P43" s="453"/>
      <c r="Q43" s="468">
        <f t="shared" si="0"/>
        <v>30</v>
      </c>
      <c r="R43" s="460">
        <v>23.3</v>
      </c>
      <c r="S43" s="460">
        <f t="shared" si="1"/>
        <v>699</v>
      </c>
    </row>
    <row r="44" spans="1:19" ht="25.5" x14ac:dyDescent="0.25">
      <c r="A44" s="453">
        <v>37</v>
      </c>
      <c r="B44" s="693">
        <v>8001016</v>
      </c>
      <c r="C44" s="139" t="s">
        <v>3716</v>
      </c>
      <c r="D44" s="694" t="s">
        <v>1935</v>
      </c>
      <c r="E44" s="453"/>
      <c r="F44" s="453"/>
      <c r="G44" s="453"/>
      <c r="H44" s="453"/>
      <c r="I44" s="453"/>
      <c r="J44" s="453">
        <v>30</v>
      </c>
      <c r="K44" s="453"/>
      <c r="L44" s="453"/>
      <c r="M44" s="236"/>
      <c r="N44" s="236"/>
      <c r="O44" s="453"/>
      <c r="P44" s="453"/>
      <c r="Q44" s="468">
        <f t="shared" si="0"/>
        <v>30</v>
      </c>
      <c r="R44" s="460">
        <v>23.8</v>
      </c>
      <c r="S44" s="460">
        <f t="shared" si="1"/>
        <v>714</v>
      </c>
    </row>
    <row r="45" spans="1:19" ht="38.25" x14ac:dyDescent="0.25">
      <c r="A45" s="453">
        <v>38</v>
      </c>
      <c r="B45" s="693">
        <v>8001019</v>
      </c>
      <c r="C45" s="139" t="s">
        <v>3717</v>
      </c>
      <c r="D45" s="694" t="s">
        <v>1935</v>
      </c>
      <c r="E45" s="453"/>
      <c r="F45" s="453"/>
      <c r="G45" s="453"/>
      <c r="H45" s="453"/>
      <c r="I45" s="453"/>
      <c r="J45" s="453">
        <v>30</v>
      </c>
      <c r="K45" s="453"/>
      <c r="L45" s="453"/>
      <c r="M45" s="236"/>
      <c r="N45" s="236"/>
      <c r="O45" s="453"/>
      <c r="P45" s="453"/>
      <c r="Q45" s="468">
        <f t="shared" si="0"/>
        <v>30</v>
      </c>
      <c r="R45" s="460">
        <v>23.65</v>
      </c>
      <c r="S45" s="460">
        <f t="shared" si="1"/>
        <v>709.5</v>
      </c>
    </row>
    <row r="46" spans="1:19" ht="25.5" x14ac:dyDescent="0.25">
      <c r="A46" s="453">
        <v>39</v>
      </c>
      <c r="B46" s="693">
        <v>8001017</v>
      </c>
      <c r="C46" s="139" t="s">
        <v>3718</v>
      </c>
      <c r="D46" s="694" t="s">
        <v>1935</v>
      </c>
      <c r="E46" s="453"/>
      <c r="F46" s="453"/>
      <c r="G46" s="453"/>
      <c r="H46" s="453"/>
      <c r="I46" s="453"/>
      <c r="J46" s="453">
        <v>30</v>
      </c>
      <c r="K46" s="453"/>
      <c r="L46" s="453"/>
      <c r="M46" s="236"/>
      <c r="N46" s="236"/>
      <c r="O46" s="453"/>
      <c r="P46" s="453"/>
      <c r="Q46" s="468">
        <f t="shared" si="0"/>
        <v>30</v>
      </c>
      <c r="R46" s="460">
        <v>23.7</v>
      </c>
      <c r="S46" s="460">
        <f t="shared" si="1"/>
        <v>711</v>
      </c>
    </row>
    <row r="47" spans="1:19" ht="38.25" x14ac:dyDescent="0.25">
      <c r="A47" s="453">
        <v>40</v>
      </c>
      <c r="B47" s="693">
        <v>8001015</v>
      </c>
      <c r="C47" s="139" t="s">
        <v>3719</v>
      </c>
      <c r="D47" s="694" t="s">
        <v>1935</v>
      </c>
      <c r="E47" s="453"/>
      <c r="F47" s="453"/>
      <c r="G47" s="453"/>
      <c r="H47" s="453"/>
      <c r="I47" s="453"/>
      <c r="J47" s="453">
        <v>25</v>
      </c>
      <c r="K47" s="453"/>
      <c r="L47" s="453"/>
      <c r="M47" s="236"/>
      <c r="N47" s="236"/>
      <c r="O47" s="453"/>
      <c r="P47" s="453"/>
      <c r="Q47" s="468">
        <f t="shared" si="0"/>
        <v>25</v>
      </c>
      <c r="R47" s="460">
        <v>23.7</v>
      </c>
      <c r="S47" s="460">
        <f t="shared" si="1"/>
        <v>592.5</v>
      </c>
    </row>
    <row r="48" spans="1:19" ht="76.5" x14ac:dyDescent="0.25">
      <c r="A48" s="453">
        <v>41</v>
      </c>
      <c r="B48" s="693">
        <v>8001270</v>
      </c>
      <c r="C48" s="139" t="s">
        <v>3720</v>
      </c>
      <c r="D48" s="694" t="s">
        <v>1935</v>
      </c>
      <c r="E48" s="453"/>
      <c r="F48" s="453"/>
      <c r="G48" s="453"/>
      <c r="H48" s="453"/>
      <c r="I48" s="453"/>
      <c r="J48" s="453">
        <v>15</v>
      </c>
      <c r="K48" s="453"/>
      <c r="L48" s="453"/>
      <c r="M48" s="236"/>
      <c r="N48" s="236"/>
      <c r="O48" s="453"/>
      <c r="P48" s="453"/>
      <c r="Q48" s="468">
        <f t="shared" si="0"/>
        <v>15</v>
      </c>
      <c r="R48" s="460">
        <v>23.9</v>
      </c>
      <c r="S48" s="460">
        <f t="shared" si="1"/>
        <v>358.5</v>
      </c>
    </row>
    <row r="49" spans="1:19" ht="25.5" x14ac:dyDescent="0.25">
      <c r="A49" s="453">
        <v>42</v>
      </c>
      <c r="B49" s="693">
        <v>8001262</v>
      </c>
      <c r="C49" s="139" t="s">
        <v>3721</v>
      </c>
      <c r="D49" s="694" t="s">
        <v>1935</v>
      </c>
      <c r="E49" s="453"/>
      <c r="F49" s="453"/>
      <c r="G49" s="453"/>
      <c r="H49" s="453"/>
      <c r="I49" s="453"/>
      <c r="J49" s="453">
        <v>80</v>
      </c>
      <c r="K49" s="453"/>
      <c r="L49" s="453"/>
      <c r="M49" s="236"/>
      <c r="N49" s="236"/>
      <c r="O49" s="453"/>
      <c r="P49" s="453"/>
      <c r="Q49" s="468">
        <f t="shared" si="0"/>
        <v>80</v>
      </c>
      <c r="R49" s="460">
        <v>23.8</v>
      </c>
      <c r="S49" s="460">
        <f t="shared" si="1"/>
        <v>1904</v>
      </c>
    </row>
    <row r="50" spans="1:19" ht="25.5" x14ac:dyDescent="0.25">
      <c r="A50" s="453">
        <v>43</v>
      </c>
      <c r="B50" s="693">
        <v>8003640</v>
      </c>
      <c r="C50" s="139" t="s">
        <v>3722</v>
      </c>
      <c r="D50" s="694" t="s">
        <v>1935</v>
      </c>
      <c r="E50" s="453"/>
      <c r="F50" s="453"/>
      <c r="G50" s="453"/>
      <c r="H50" s="453"/>
      <c r="I50" s="453"/>
      <c r="J50" s="453">
        <v>100</v>
      </c>
      <c r="K50" s="453"/>
      <c r="L50" s="453"/>
      <c r="M50" s="236"/>
      <c r="N50" s="236">
        <v>20</v>
      </c>
      <c r="O50" s="453"/>
      <c r="P50" s="453"/>
      <c r="Q50" s="468">
        <f t="shared" si="0"/>
        <v>100</v>
      </c>
      <c r="R50" s="460">
        <v>23.7</v>
      </c>
      <c r="S50" s="460">
        <f t="shared" si="1"/>
        <v>2370</v>
      </c>
    </row>
    <row r="51" spans="1:19" ht="38.25" x14ac:dyDescent="0.25">
      <c r="A51" s="453">
        <v>44</v>
      </c>
      <c r="B51" s="693">
        <v>8001022</v>
      </c>
      <c r="C51" s="139" t="s">
        <v>3723</v>
      </c>
      <c r="D51" s="694" t="s">
        <v>1935</v>
      </c>
      <c r="E51" s="453"/>
      <c r="F51" s="453"/>
      <c r="G51" s="453"/>
      <c r="H51" s="453"/>
      <c r="I51" s="453"/>
      <c r="J51" s="453">
        <v>50</v>
      </c>
      <c r="K51" s="453"/>
      <c r="L51" s="453"/>
      <c r="M51" s="236"/>
      <c r="N51" s="236"/>
      <c r="O51" s="453"/>
      <c r="P51" s="453"/>
      <c r="Q51" s="468">
        <f t="shared" si="0"/>
        <v>50</v>
      </c>
      <c r="R51" s="460">
        <v>23.8</v>
      </c>
      <c r="S51" s="460">
        <f t="shared" si="1"/>
        <v>1190</v>
      </c>
    </row>
    <row r="52" spans="1:19" ht="51" x14ac:dyDescent="0.25">
      <c r="A52" s="453">
        <v>45</v>
      </c>
      <c r="B52" s="693">
        <v>8001263</v>
      </c>
      <c r="C52" s="139" t="s">
        <v>3724</v>
      </c>
      <c r="D52" s="694" t="s">
        <v>1935</v>
      </c>
      <c r="E52" s="453"/>
      <c r="F52" s="453"/>
      <c r="G52" s="453"/>
      <c r="H52" s="453"/>
      <c r="I52" s="453"/>
      <c r="J52" s="453">
        <v>300</v>
      </c>
      <c r="K52" s="453"/>
      <c r="L52" s="453"/>
      <c r="M52" s="236"/>
      <c r="N52" s="236">
        <v>50</v>
      </c>
      <c r="O52" s="453"/>
      <c r="P52" s="453"/>
      <c r="Q52" s="468">
        <f t="shared" si="0"/>
        <v>300</v>
      </c>
      <c r="R52" s="460">
        <v>23.9</v>
      </c>
      <c r="S52" s="460">
        <f t="shared" si="1"/>
        <v>7170</v>
      </c>
    </row>
    <row r="53" spans="1:19" ht="89.25" x14ac:dyDescent="0.25">
      <c r="A53" s="453">
        <v>46</v>
      </c>
      <c r="B53" s="693">
        <v>8001269</v>
      </c>
      <c r="C53" s="139" t="s">
        <v>3725</v>
      </c>
      <c r="D53" s="694" t="s">
        <v>1935</v>
      </c>
      <c r="E53" s="453"/>
      <c r="F53" s="453"/>
      <c r="G53" s="453"/>
      <c r="H53" s="453"/>
      <c r="I53" s="453"/>
      <c r="J53" s="453">
        <v>230</v>
      </c>
      <c r="K53" s="453"/>
      <c r="L53" s="453"/>
      <c r="M53" s="236"/>
      <c r="N53" s="236"/>
      <c r="O53" s="453"/>
      <c r="P53" s="453"/>
      <c r="Q53" s="468">
        <f t="shared" si="0"/>
        <v>230</v>
      </c>
      <c r="R53" s="460">
        <v>23.9</v>
      </c>
      <c r="S53" s="460">
        <f t="shared" si="1"/>
        <v>5497</v>
      </c>
    </row>
    <row r="54" spans="1:19" ht="114.75" x14ac:dyDescent="0.25">
      <c r="A54" s="453">
        <v>47</v>
      </c>
      <c r="B54" s="693">
        <v>8001013</v>
      </c>
      <c r="C54" s="139" t="s">
        <v>3691</v>
      </c>
      <c r="D54" s="694" t="s">
        <v>1935</v>
      </c>
      <c r="E54" s="453"/>
      <c r="F54" s="453"/>
      <c r="G54" s="453"/>
      <c r="H54" s="453"/>
      <c r="I54" s="453"/>
      <c r="J54" s="453">
        <v>15</v>
      </c>
      <c r="K54" s="453"/>
      <c r="L54" s="453"/>
      <c r="M54" s="236"/>
      <c r="N54" s="236">
        <v>10</v>
      </c>
      <c r="O54" s="453"/>
      <c r="P54" s="453"/>
      <c r="Q54" s="468">
        <f t="shared" si="0"/>
        <v>15</v>
      </c>
      <c r="R54" s="460">
        <v>23.9</v>
      </c>
      <c r="S54" s="460">
        <f t="shared" si="1"/>
        <v>358.5</v>
      </c>
    </row>
    <row r="55" spans="1:19" ht="38.25" x14ac:dyDescent="0.25">
      <c r="A55" s="453">
        <v>48</v>
      </c>
      <c r="B55" s="693">
        <v>8003639</v>
      </c>
      <c r="C55" s="139" t="s">
        <v>3692</v>
      </c>
      <c r="D55" s="694" t="s">
        <v>1935</v>
      </c>
      <c r="E55" s="453"/>
      <c r="F55" s="453"/>
      <c r="G55" s="453"/>
      <c r="H55" s="453"/>
      <c r="I55" s="453"/>
      <c r="J55" s="453">
        <v>20</v>
      </c>
      <c r="K55" s="453"/>
      <c r="L55" s="453"/>
      <c r="M55" s="236"/>
      <c r="N55" s="236">
        <v>30000</v>
      </c>
      <c r="O55" s="453"/>
      <c r="P55" s="453"/>
      <c r="Q55" s="468">
        <f t="shared" si="0"/>
        <v>20</v>
      </c>
      <c r="R55" s="460">
        <v>23.95</v>
      </c>
      <c r="S55" s="460">
        <f t="shared" si="1"/>
        <v>479</v>
      </c>
    </row>
    <row r="56" spans="1:19" ht="51" x14ac:dyDescent="0.25">
      <c r="A56" s="453">
        <v>49</v>
      </c>
      <c r="B56" s="693">
        <v>8001264</v>
      </c>
      <c r="C56" s="139" t="s">
        <v>3726</v>
      </c>
      <c r="D56" s="694" t="s">
        <v>1935</v>
      </c>
      <c r="E56" s="220"/>
      <c r="F56" s="220"/>
      <c r="G56" s="220"/>
      <c r="H56" s="220"/>
      <c r="I56" s="220"/>
      <c r="J56" s="220">
        <v>264</v>
      </c>
      <c r="K56" s="220"/>
      <c r="L56" s="220"/>
      <c r="M56" s="236"/>
      <c r="N56" s="236"/>
      <c r="O56" s="220"/>
      <c r="P56" s="220"/>
      <c r="Q56" s="468">
        <f t="shared" si="0"/>
        <v>264</v>
      </c>
      <c r="R56" s="460">
        <v>23.95</v>
      </c>
      <c r="S56" s="460">
        <f t="shared" si="1"/>
        <v>6322.8</v>
      </c>
    </row>
    <row r="57" spans="1:19" ht="25.5" x14ac:dyDescent="0.25">
      <c r="A57" s="453">
        <v>50</v>
      </c>
      <c r="B57" s="693">
        <v>8001261</v>
      </c>
      <c r="C57" s="139" t="s">
        <v>3727</v>
      </c>
      <c r="D57" s="694" t="s">
        <v>1935</v>
      </c>
      <c r="E57" s="220"/>
      <c r="F57" s="220"/>
      <c r="G57" s="220"/>
      <c r="H57" s="220"/>
      <c r="I57" s="220"/>
      <c r="J57" s="220">
        <v>20</v>
      </c>
      <c r="K57" s="220"/>
      <c r="L57" s="220"/>
      <c r="M57" s="236"/>
      <c r="N57" s="236"/>
      <c r="O57" s="220"/>
      <c r="P57" s="220"/>
      <c r="Q57" s="468">
        <f t="shared" si="0"/>
        <v>20</v>
      </c>
      <c r="R57" s="460">
        <v>23.9</v>
      </c>
      <c r="S57" s="460">
        <f t="shared" si="1"/>
        <v>478</v>
      </c>
    </row>
    <row r="58" spans="1:19" ht="51" x14ac:dyDescent="0.25">
      <c r="A58" s="453">
        <v>51</v>
      </c>
      <c r="B58" s="693">
        <v>8001268</v>
      </c>
      <c r="C58" s="139" t="s">
        <v>3728</v>
      </c>
      <c r="D58" s="694" t="s">
        <v>1935</v>
      </c>
      <c r="E58" s="220"/>
      <c r="F58" s="220"/>
      <c r="G58" s="220"/>
      <c r="H58" s="220"/>
      <c r="I58" s="220"/>
      <c r="J58" s="220">
        <v>20</v>
      </c>
      <c r="K58" s="220"/>
      <c r="L58" s="220"/>
      <c r="M58" s="236"/>
      <c r="N58" s="236"/>
      <c r="O58" s="220"/>
      <c r="P58" s="220"/>
      <c r="Q58" s="468">
        <f t="shared" si="0"/>
        <v>20</v>
      </c>
      <c r="R58" s="460">
        <v>23.95</v>
      </c>
      <c r="S58" s="460">
        <f t="shared" si="1"/>
        <v>479</v>
      </c>
    </row>
    <row r="59" spans="1:19" ht="38.25" x14ac:dyDescent="0.25">
      <c r="A59" s="453">
        <v>52</v>
      </c>
      <c r="B59" s="693">
        <v>8001021</v>
      </c>
      <c r="C59" s="139" t="s">
        <v>3729</v>
      </c>
      <c r="D59" s="694" t="s">
        <v>1935</v>
      </c>
      <c r="E59" s="220"/>
      <c r="F59" s="220"/>
      <c r="G59" s="220"/>
      <c r="H59" s="220"/>
      <c r="I59" s="220"/>
      <c r="J59" s="220">
        <v>5</v>
      </c>
      <c r="K59" s="220"/>
      <c r="L59" s="220"/>
      <c r="M59" s="236"/>
      <c r="N59" s="236"/>
      <c r="O59" s="220"/>
      <c r="P59" s="220"/>
      <c r="Q59" s="468">
        <f t="shared" si="0"/>
        <v>5</v>
      </c>
      <c r="R59" s="460">
        <v>23.9</v>
      </c>
      <c r="S59" s="460">
        <f t="shared" si="1"/>
        <v>119.5</v>
      </c>
    </row>
    <row r="60" spans="1:19" ht="38.25" x14ac:dyDescent="0.25">
      <c r="A60" s="453">
        <v>53</v>
      </c>
      <c r="B60" s="693">
        <v>8001018</v>
      </c>
      <c r="C60" s="139" t="s">
        <v>3730</v>
      </c>
      <c r="D60" s="694" t="s">
        <v>1935</v>
      </c>
      <c r="E60" s="220"/>
      <c r="F60" s="220"/>
      <c r="G60" s="220"/>
      <c r="H60" s="220"/>
      <c r="I60" s="220"/>
      <c r="J60" s="220">
        <v>250</v>
      </c>
      <c r="K60" s="220"/>
      <c r="L60" s="220"/>
      <c r="M60" s="236"/>
      <c r="N60" s="236"/>
      <c r="O60" s="220"/>
      <c r="P60" s="220"/>
      <c r="Q60" s="468">
        <f t="shared" si="0"/>
        <v>250</v>
      </c>
      <c r="R60" s="460">
        <v>22.8</v>
      </c>
      <c r="S60" s="460">
        <f t="shared" si="1"/>
        <v>5700</v>
      </c>
    </row>
    <row r="61" spans="1:19" ht="38.25" x14ac:dyDescent="0.25">
      <c r="A61" s="453">
        <v>54</v>
      </c>
      <c r="B61" s="693">
        <v>8001705</v>
      </c>
      <c r="C61" s="139" t="s">
        <v>3731</v>
      </c>
      <c r="D61" s="694" t="s">
        <v>20</v>
      </c>
      <c r="E61" s="220"/>
      <c r="F61" s="220"/>
      <c r="G61" s="220"/>
      <c r="H61" s="220"/>
      <c r="I61" s="220"/>
      <c r="J61" s="220">
        <v>3600</v>
      </c>
      <c r="K61" s="220"/>
      <c r="L61" s="220"/>
      <c r="M61" s="236"/>
      <c r="N61" s="236"/>
      <c r="O61" s="220"/>
      <c r="P61" s="220"/>
      <c r="Q61" s="468">
        <f t="shared" si="0"/>
        <v>3600</v>
      </c>
      <c r="R61" s="460">
        <v>0.48</v>
      </c>
      <c r="S61" s="460">
        <f t="shared" si="1"/>
        <v>1728</v>
      </c>
    </row>
    <row r="62" spans="1:19" ht="25.5" x14ac:dyDescent="0.25">
      <c r="A62" s="453">
        <v>55</v>
      </c>
      <c r="B62" s="693">
        <v>8001072</v>
      </c>
      <c r="C62" s="139" t="s">
        <v>3732</v>
      </c>
      <c r="D62" s="694" t="s">
        <v>20</v>
      </c>
      <c r="E62" s="220"/>
      <c r="F62" s="220"/>
      <c r="G62" s="220"/>
      <c r="H62" s="220"/>
      <c r="I62" s="220"/>
      <c r="J62" s="220">
        <v>2400</v>
      </c>
      <c r="K62" s="220"/>
      <c r="L62" s="220"/>
      <c r="M62" s="236"/>
      <c r="N62" s="236"/>
      <c r="O62" s="220"/>
      <c r="P62" s="220"/>
      <c r="Q62" s="468">
        <f t="shared" si="0"/>
        <v>2400</v>
      </c>
      <c r="R62" s="460">
        <v>0.48</v>
      </c>
      <c r="S62" s="460">
        <f t="shared" si="1"/>
        <v>1152</v>
      </c>
    </row>
    <row r="63" spans="1:19" ht="51" x14ac:dyDescent="0.25">
      <c r="A63" s="453">
        <v>56</v>
      </c>
      <c r="B63" s="693">
        <v>8001078</v>
      </c>
      <c r="C63" s="139" t="s">
        <v>3733</v>
      </c>
      <c r="D63" s="694" t="s">
        <v>20</v>
      </c>
      <c r="E63" s="220"/>
      <c r="F63" s="220"/>
      <c r="G63" s="220"/>
      <c r="H63" s="220"/>
      <c r="I63" s="220"/>
      <c r="J63" s="220">
        <v>5000</v>
      </c>
      <c r="K63" s="220"/>
      <c r="L63" s="220"/>
      <c r="M63" s="236"/>
      <c r="N63" s="236"/>
      <c r="O63" s="220"/>
      <c r="P63" s="220"/>
      <c r="Q63" s="468">
        <f t="shared" si="0"/>
        <v>5000</v>
      </c>
      <c r="R63" s="460">
        <v>0.48</v>
      </c>
      <c r="S63" s="460">
        <f t="shared" si="1"/>
        <v>2400</v>
      </c>
    </row>
    <row r="64" spans="1:19" ht="38.25" x14ac:dyDescent="0.25">
      <c r="A64" s="453">
        <v>57</v>
      </c>
      <c r="B64" s="693">
        <v>8001088</v>
      </c>
      <c r="C64" s="139" t="s">
        <v>3734</v>
      </c>
      <c r="D64" s="694" t="s">
        <v>20</v>
      </c>
      <c r="E64" s="220"/>
      <c r="F64" s="220"/>
      <c r="G64" s="220"/>
      <c r="H64" s="220"/>
      <c r="I64" s="220"/>
      <c r="J64" s="220">
        <v>1500</v>
      </c>
      <c r="K64" s="220"/>
      <c r="L64" s="220"/>
      <c r="M64" s="236"/>
      <c r="N64" s="236"/>
      <c r="O64" s="220"/>
      <c r="P64" s="220"/>
      <c r="Q64" s="468">
        <f t="shared" si="0"/>
        <v>1500</v>
      </c>
      <c r="R64" s="460">
        <v>0.49</v>
      </c>
      <c r="S64" s="460">
        <f t="shared" si="1"/>
        <v>735</v>
      </c>
    </row>
    <row r="65" spans="1:19" ht="38.25" x14ac:dyDescent="0.25">
      <c r="A65" s="453">
        <v>58</v>
      </c>
      <c r="B65" s="693">
        <v>8003572</v>
      </c>
      <c r="C65" s="61" t="s">
        <v>2736</v>
      </c>
      <c r="D65" s="694" t="s">
        <v>1935</v>
      </c>
      <c r="E65" s="220"/>
      <c r="F65" s="220"/>
      <c r="G65" s="220"/>
      <c r="H65" s="220"/>
      <c r="I65" s="220"/>
      <c r="J65" s="220">
        <v>2000</v>
      </c>
      <c r="K65" s="220"/>
      <c r="L65" s="220"/>
      <c r="M65" s="236"/>
      <c r="N65" s="236"/>
      <c r="O65" s="220"/>
      <c r="P65" s="220"/>
      <c r="Q65" s="468">
        <f t="shared" si="0"/>
        <v>2000</v>
      </c>
      <c r="R65" s="460">
        <v>18.7</v>
      </c>
      <c r="S65" s="460">
        <f t="shared" si="1"/>
        <v>37400</v>
      </c>
    </row>
    <row r="66" spans="1:19" ht="25.5" x14ac:dyDescent="0.25">
      <c r="A66" s="453">
        <v>59</v>
      </c>
      <c r="B66" s="693">
        <v>8001255</v>
      </c>
      <c r="C66" s="139" t="s">
        <v>3735</v>
      </c>
      <c r="D66" s="694" t="s">
        <v>1935</v>
      </c>
      <c r="E66" s="220"/>
      <c r="F66" s="220"/>
      <c r="G66" s="220"/>
      <c r="H66" s="220"/>
      <c r="I66" s="220"/>
      <c r="J66" s="220">
        <v>2000</v>
      </c>
      <c r="K66" s="220"/>
      <c r="L66" s="220"/>
      <c r="M66" s="236"/>
      <c r="N66" s="236"/>
      <c r="O66" s="220"/>
      <c r="P66" s="220"/>
      <c r="Q66" s="468">
        <f t="shared" si="0"/>
        <v>2000</v>
      </c>
      <c r="R66" s="460">
        <v>4.9000000000000004</v>
      </c>
      <c r="S66" s="460">
        <f t="shared" si="1"/>
        <v>9800</v>
      </c>
    </row>
    <row r="67" spans="1:19" ht="38.25" x14ac:dyDescent="0.25">
      <c r="A67" s="453">
        <v>60</v>
      </c>
      <c r="B67" s="693">
        <v>8003571</v>
      </c>
      <c r="C67" s="139" t="s">
        <v>3736</v>
      </c>
      <c r="D67" s="694" t="s">
        <v>1935</v>
      </c>
      <c r="E67" s="453"/>
      <c r="F67" s="453"/>
      <c r="G67" s="453"/>
      <c r="H67" s="453"/>
      <c r="I67" s="453"/>
      <c r="J67" s="453">
        <v>2000</v>
      </c>
      <c r="K67" s="453"/>
      <c r="L67" s="453"/>
      <c r="M67" s="236"/>
      <c r="N67" s="236"/>
      <c r="O67" s="453"/>
      <c r="P67" s="453"/>
      <c r="Q67" s="468">
        <f t="shared" ref="Q67:Q76" si="2">E67+G67+H67+I67+J67+K67:K67+L67+M67</f>
        <v>2000</v>
      </c>
      <c r="R67" s="460">
        <v>4.8499999999999996</v>
      </c>
      <c r="S67" s="460">
        <f t="shared" ref="S67:S76" si="3">Q67*R67</f>
        <v>9700</v>
      </c>
    </row>
    <row r="68" spans="1:19" ht="51" x14ac:dyDescent="0.25">
      <c r="A68" s="453">
        <v>61</v>
      </c>
      <c r="B68" s="693">
        <v>8003570</v>
      </c>
      <c r="C68" s="139" t="s">
        <v>3737</v>
      </c>
      <c r="D68" s="694" t="s">
        <v>1935</v>
      </c>
      <c r="E68" s="220"/>
      <c r="F68" s="220"/>
      <c r="G68" s="220"/>
      <c r="H68" s="220"/>
      <c r="I68" s="220"/>
      <c r="J68" s="220">
        <v>1500</v>
      </c>
      <c r="K68" s="220"/>
      <c r="L68" s="220"/>
      <c r="M68" s="236"/>
      <c r="N68" s="236"/>
      <c r="O68" s="220"/>
      <c r="P68" s="220"/>
      <c r="Q68" s="468">
        <f t="shared" si="2"/>
        <v>1500</v>
      </c>
      <c r="R68" s="460">
        <v>4.6900000000000004</v>
      </c>
      <c r="S68" s="460">
        <f t="shared" si="3"/>
        <v>7035.0000000000009</v>
      </c>
    </row>
    <row r="69" spans="1:19" ht="51" x14ac:dyDescent="0.25">
      <c r="A69" s="453">
        <v>62</v>
      </c>
      <c r="B69" s="693">
        <v>8003656</v>
      </c>
      <c r="C69" s="139" t="s">
        <v>3738</v>
      </c>
      <c r="D69" s="694" t="s">
        <v>1935</v>
      </c>
      <c r="E69" s="453"/>
      <c r="F69" s="453"/>
      <c r="G69" s="453"/>
      <c r="H69" s="453"/>
      <c r="I69" s="453"/>
      <c r="J69" s="453">
        <v>1000</v>
      </c>
      <c r="K69" s="453"/>
      <c r="L69" s="453"/>
      <c r="M69" s="236"/>
      <c r="N69" s="236"/>
      <c r="O69" s="453"/>
      <c r="P69" s="453"/>
      <c r="Q69" s="468">
        <f t="shared" si="2"/>
        <v>1000</v>
      </c>
      <c r="R69" s="460">
        <v>4.9000000000000004</v>
      </c>
      <c r="S69" s="460">
        <f t="shared" si="3"/>
        <v>4900</v>
      </c>
    </row>
    <row r="70" spans="1:19" ht="25.5" x14ac:dyDescent="0.25">
      <c r="A70" s="453">
        <v>63</v>
      </c>
      <c r="B70" s="693">
        <v>139001205</v>
      </c>
      <c r="C70" s="139" t="s">
        <v>3739</v>
      </c>
      <c r="D70" s="694" t="s">
        <v>1935</v>
      </c>
      <c r="E70" s="220"/>
      <c r="F70" s="220"/>
      <c r="G70" s="220"/>
      <c r="H70" s="220"/>
      <c r="I70" s="220"/>
      <c r="J70" s="220">
        <v>2000</v>
      </c>
      <c r="K70" s="220"/>
      <c r="L70" s="220"/>
      <c r="M70" s="236"/>
      <c r="N70" s="236"/>
      <c r="O70" s="220"/>
      <c r="P70" s="220"/>
      <c r="Q70" s="468">
        <f t="shared" si="2"/>
        <v>2000</v>
      </c>
      <c r="R70" s="460">
        <v>18.7</v>
      </c>
      <c r="S70" s="460">
        <f t="shared" si="3"/>
        <v>37400</v>
      </c>
    </row>
    <row r="71" spans="1:19" ht="102" x14ac:dyDescent="0.25">
      <c r="A71" s="453">
        <v>64</v>
      </c>
      <c r="B71" s="693">
        <v>139001246</v>
      </c>
      <c r="C71" s="139" t="s">
        <v>3740</v>
      </c>
      <c r="D71" s="694" t="s">
        <v>20</v>
      </c>
      <c r="E71" s="453">
        <v>20</v>
      </c>
      <c r="F71" s="453"/>
      <c r="G71" s="453"/>
      <c r="H71" s="453">
        <v>300</v>
      </c>
      <c r="I71" s="453"/>
      <c r="J71" s="453">
        <v>450</v>
      </c>
      <c r="K71" s="453"/>
      <c r="L71" s="453">
        <v>50</v>
      </c>
      <c r="M71" s="236"/>
      <c r="N71" s="236"/>
      <c r="O71" s="453"/>
      <c r="P71" s="453"/>
      <c r="Q71" s="468">
        <f t="shared" si="2"/>
        <v>820</v>
      </c>
      <c r="R71" s="460">
        <v>23.95</v>
      </c>
      <c r="S71" s="460">
        <f t="shared" si="3"/>
        <v>19639</v>
      </c>
    </row>
    <row r="72" spans="1:19" ht="25.5" x14ac:dyDescent="0.25">
      <c r="A72" s="453">
        <v>65</v>
      </c>
      <c r="B72" s="693">
        <v>8001285</v>
      </c>
      <c r="C72" s="139" t="s">
        <v>2737</v>
      </c>
      <c r="D72" s="694" t="s">
        <v>20</v>
      </c>
      <c r="E72" s="453"/>
      <c r="F72" s="453"/>
      <c r="G72" s="453"/>
      <c r="H72" s="453"/>
      <c r="I72" s="453"/>
      <c r="J72" s="453">
        <v>4000</v>
      </c>
      <c r="K72" s="453"/>
      <c r="L72" s="453"/>
      <c r="M72" s="236"/>
      <c r="N72" s="236">
        <v>1000</v>
      </c>
      <c r="O72" s="453"/>
      <c r="P72" s="453"/>
      <c r="Q72" s="468">
        <f t="shared" si="2"/>
        <v>4000</v>
      </c>
      <c r="R72" s="460">
        <v>0.69</v>
      </c>
      <c r="S72" s="460">
        <f t="shared" si="3"/>
        <v>2760</v>
      </c>
    </row>
    <row r="73" spans="1:19" ht="38.25" x14ac:dyDescent="0.25">
      <c r="A73" s="453">
        <v>66</v>
      </c>
      <c r="B73" s="693">
        <v>139001085</v>
      </c>
      <c r="C73" s="139" t="s">
        <v>2738</v>
      </c>
      <c r="D73" s="694" t="s">
        <v>20</v>
      </c>
      <c r="E73" s="453"/>
      <c r="F73" s="453"/>
      <c r="G73" s="453"/>
      <c r="H73" s="453"/>
      <c r="I73" s="453"/>
      <c r="J73" s="453">
        <v>2000</v>
      </c>
      <c r="K73" s="453"/>
      <c r="L73" s="453"/>
      <c r="M73" s="236"/>
      <c r="N73" s="236"/>
      <c r="O73" s="453"/>
      <c r="P73" s="453"/>
      <c r="Q73" s="468">
        <f t="shared" si="2"/>
        <v>2000</v>
      </c>
      <c r="R73" s="460">
        <v>0.44</v>
      </c>
      <c r="S73" s="460">
        <f t="shared" si="3"/>
        <v>880</v>
      </c>
    </row>
    <row r="74" spans="1:19" ht="25.5" x14ac:dyDescent="0.25">
      <c r="A74" s="453">
        <v>67</v>
      </c>
      <c r="B74" s="693">
        <v>139001277</v>
      </c>
      <c r="C74" s="139" t="s">
        <v>3741</v>
      </c>
      <c r="D74" s="694" t="s">
        <v>1935</v>
      </c>
      <c r="E74" s="453"/>
      <c r="F74" s="453"/>
      <c r="G74" s="453"/>
      <c r="H74" s="453"/>
      <c r="I74" s="453"/>
      <c r="J74" s="453">
        <v>200</v>
      </c>
      <c r="K74" s="453"/>
      <c r="L74" s="453"/>
      <c r="M74" s="236"/>
      <c r="N74" s="236"/>
      <c r="O74" s="453"/>
      <c r="P74" s="453"/>
      <c r="Q74" s="468">
        <f t="shared" si="2"/>
        <v>200</v>
      </c>
      <c r="R74" s="460">
        <v>19.899999999999999</v>
      </c>
      <c r="S74" s="460">
        <f t="shared" si="3"/>
        <v>3979.9999999999995</v>
      </c>
    </row>
    <row r="75" spans="1:19" ht="38.25" x14ac:dyDescent="0.25">
      <c r="A75" s="453">
        <v>68</v>
      </c>
      <c r="B75" s="693">
        <v>139001264</v>
      </c>
      <c r="C75" s="139" t="s">
        <v>2739</v>
      </c>
      <c r="D75" s="694" t="s">
        <v>20</v>
      </c>
      <c r="E75" s="453"/>
      <c r="F75" s="453"/>
      <c r="G75" s="453"/>
      <c r="H75" s="453"/>
      <c r="I75" s="453"/>
      <c r="J75" s="453">
        <v>3000</v>
      </c>
      <c r="K75" s="453"/>
      <c r="L75" s="453"/>
      <c r="M75" s="453"/>
      <c r="N75" s="453"/>
      <c r="O75" s="453"/>
      <c r="P75" s="453"/>
      <c r="Q75" s="468">
        <f t="shared" si="2"/>
        <v>3000</v>
      </c>
      <c r="R75" s="460">
        <v>0.39</v>
      </c>
      <c r="S75" s="460">
        <f t="shared" si="3"/>
        <v>1170</v>
      </c>
    </row>
    <row r="76" spans="1:19" ht="63.75" x14ac:dyDescent="0.25">
      <c r="A76" s="453">
        <v>69</v>
      </c>
      <c r="B76" s="693">
        <v>139001275</v>
      </c>
      <c r="C76" s="139" t="s">
        <v>3742</v>
      </c>
      <c r="D76" s="694" t="s">
        <v>20</v>
      </c>
      <c r="E76" s="220"/>
      <c r="F76" s="220"/>
      <c r="G76" s="220"/>
      <c r="H76" s="220"/>
      <c r="I76" s="220"/>
      <c r="J76" s="220">
        <v>10</v>
      </c>
      <c r="K76" s="220"/>
      <c r="L76" s="220"/>
      <c r="M76" s="220"/>
      <c r="N76" s="220"/>
      <c r="O76" s="220"/>
      <c r="P76" s="220"/>
      <c r="Q76" s="468">
        <f t="shared" si="2"/>
        <v>10</v>
      </c>
      <c r="R76" s="460">
        <v>997</v>
      </c>
      <c r="S76" s="460">
        <f t="shared" si="3"/>
        <v>9970</v>
      </c>
    </row>
    <row r="77" spans="1:19" x14ac:dyDescent="0.25">
      <c r="A77" s="1000" t="s">
        <v>2885</v>
      </c>
      <c r="B77" s="1001"/>
      <c r="C77" s="1001"/>
      <c r="D77" s="1002"/>
      <c r="E77" s="539"/>
      <c r="F77" s="539"/>
      <c r="G77" s="539"/>
      <c r="H77" s="539"/>
      <c r="I77" s="539"/>
      <c r="J77" s="539"/>
      <c r="K77" s="539"/>
      <c r="L77" s="539"/>
      <c r="M77" s="539"/>
      <c r="N77" s="539"/>
      <c r="O77" s="539"/>
      <c r="P77" s="539"/>
      <c r="Q77" s="539"/>
      <c r="R77" s="686"/>
      <c r="S77" s="686">
        <f>SUM(S8:S76)</f>
        <v>878616.29</v>
      </c>
    </row>
  </sheetData>
  <mergeCells count="5">
    <mergeCell ref="A77:D77"/>
    <mergeCell ref="A2:K2"/>
    <mergeCell ref="A3:K3"/>
    <mergeCell ref="A4:K4"/>
    <mergeCell ref="A6:S6"/>
  </mergeCells>
  <pageMargins left="0.11811023622047245" right="0.11811023622047245" top="0.39370078740157483" bottom="0.39370078740157483" header="0.31496062992125984" footer="0.31496062992125984"/>
  <pageSetup paperSize="9" scale="80"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0"/>
  <sheetViews>
    <sheetView workbookViewId="0">
      <selection activeCell="K10" sqref="K10"/>
    </sheetView>
  </sheetViews>
  <sheetFormatPr defaultRowHeight="15" x14ac:dyDescent="0.25"/>
  <cols>
    <col min="1" max="1" width="7.5703125" customWidth="1"/>
    <col min="2" max="2" width="13.7109375" style="128" customWidth="1"/>
    <col min="3" max="3" width="68.42578125" customWidth="1"/>
    <col min="4" max="4" width="6.42578125" bestFit="1" customWidth="1"/>
    <col min="5" max="5" width="11.5703125" customWidth="1"/>
    <col min="6" max="6" width="8.7109375" bestFit="1" customWidth="1"/>
    <col min="7" max="7" width="10.140625" bestFit="1" customWidth="1"/>
  </cols>
  <sheetData>
    <row r="1" spans="1:7" x14ac:dyDescent="0.25">
      <c r="A1" s="15"/>
      <c r="B1" s="172"/>
    </row>
    <row r="2" spans="1:7" ht="18.75" x14ac:dyDescent="0.25">
      <c r="A2" s="757" t="s">
        <v>0</v>
      </c>
      <c r="B2" s="757"/>
      <c r="C2" s="757"/>
      <c r="D2" s="757"/>
      <c r="E2" s="757"/>
    </row>
    <row r="3" spans="1:7" ht="18.75" x14ac:dyDescent="0.25">
      <c r="A3" s="757" t="s">
        <v>1</v>
      </c>
      <c r="B3" s="757"/>
      <c r="C3" s="757"/>
      <c r="D3" s="757"/>
      <c r="E3" s="757"/>
    </row>
    <row r="4" spans="1:7" ht="19.5" thickBot="1" x14ac:dyDescent="0.3">
      <c r="A4" s="758" t="s">
        <v>2</v>
      </c>
      <c r="B4" s="758"/>
      <c r="C4" s="758"/>
      <c r="D4" s="758"/>
      <c r="E4" s="758"/>
    </row>
    <row r="5" spans="1:7" ht="25.5" thickBot="1" x14ac:dyDescent="0.3">
      <c r="A5" s="1016" t="s">
        <v>2124</v>
      </c>
      <c r="B5" s="1017"/>
      <c r="C5" s="1017"/>
      <c r="D5" s="1017"/>
      <c r="E5" s="1017"/>
      <c r="F5" s="1017"/>
      <c r="G5" s="1018"/>
    </row>
    <row r="6" spans="1:7" ht="15.75" x14ac:dyDescent="0.25">
      <c r="A6" s="695" t="s">
        <v>150</v>
      </c>
      <c r="B6" s="696" t="s">
        <v>2613</v>
      </c>
      <c r="C6" s="696" t="s">
        <v>137</v>
      </c>
      <c r="D6" s="696" t="s">
        <v>1411</v>
      </c>
      <c r="E6" s="697" t="s">
        <v>1462</v>
      </c>
      <c r="F6" s="461" t="s">
        <v>868</v>
      </c>
      <c r="G6" s="461" t="s">
        <v>869</v>
      </c>
    </row>
    <row r="7" spans="1:7" x14ac:dyDescent="0.25">
      <c r="A7" s="65">
        <v>1</v>
      </c>
      <c r="B7" s="458">
        <v>17004127</v>
      </c>
      <c r="C7" s="310" t="s">
        <v>316</v>
      </c>
      <c r="D7" s="65" t="s">
        <v>20</v>
      </c>
      <c r="E7" s="459">
        <v>300</v>
      </c>
      <c r="F7" s="429">
        <v>475</v>
      </c>
      <c r="G7" s="460">
        <f>E7*F7</f>
        <v>142500</v>
      </c>
    </row>
    <row r="8" spans="1:7" x14ac:dyDescent="0.25">
      <c r="A8" s="65">
        <v>2</v>
      </c>
      <c r="B8" s="458">
        <v>17004126</v>
      </c>
      <c r="C8" s="310" t="s">
        <v>2122</v>
      </c>
      <c r="D8" s="65" t="s">
        <v>20</v>
      </c>
      <c r="E8" s="459">
        <v>300</v>
      </c>
      <c r="F8" s="429">
        <v>300</v>
      </c>
      <c r="G8" s="460">
        <f t="shared" ref="G8:G19" si="0">E8*F8</f>
        <v>90000</v>
      </c>
    </row>
    <row r="9" spans="1:7" x14ac:dyDescent="0.25">
      <c r="A9" s="65">
        <v>3</v>
      </c>
      <c r="B9" s="458">
        <v>17001128</v>
      </c>
      <c r="C9" s="310" t="s">
        <v>317</v>
      </c>
      <c r="D9" s="65" t="s">
        <v>20</v>
      </c>
      <c r="E9" s="459">
        <v>120</v>
      </c>
      <c r="F9" s="429">
        <v>490</v>
      </c>
      <c r="G9" s="460">
        <f t="shared" si="0"/>
        <v>58800</v>
      </c>
    </row>
    <row r="10" spans="1:7" x14ac:dyDescent="0.25">
      <c r="A10" s="65">
        <v>4</v>
      </c>
      <c r="B10" s="458">
        <v>39001095</v>
      </c>
      <c r="C10" s="310" t="s">
        <v>2123</v>
      </c>
      <c r="D10" s="65" t="s">
        <v>20</v>
      </c>
      <c r="E10" s="459">
        <v>60</v>
      </c>
      <c r="F10" s="429">
        <v>483.33</v>
      </c>
      <c r="G10" s="460">
        <f t="shared" si="0"/>
        <v>28999.8</v>
      </c>
    </row>
    <row r="11" spans="1:7" x14ac:dyDescent="0.25">
      <c r="A11" s="65">
        <v>5</v>
      </c>
      <c r="B11" s="458">
        <v>39001094</v>
      </c>
      <c r="C11" s="310" t="s">
        <v>318</v>
      </c>
      <c r="D11" s="65" t="s">
        <v>20</v>
      </c>
      <c r="E11" s="459">
        <v>60</v>
      </c>
      <c r="F11" s="429">
        <v>416.66</v>
      </c>
      <c r="G11" s="460">
        <f t="shared" si="0"/>
        <v>24999.600000000002</v>
      </c>
    </row>
    <row r="12" spans="1:7" x14ac:dyDescent="0.25">
      <c r="A12" s="65">
        <v>6</v>
      </c>
      <c r="B12" s="458">
        <v>17004131</v>
      </c>
      <c r="C12" s="310" t="s">
        <v>319</v>
      </c>
      <c r="D12" s="65" t="s">
        <v>20</v>
      </c>
      <c r="E12" s="459">
        <v>100</v>
      </c>
      <c r="F12" s="429">
        <v>8.5299999999999994</v>
      </c>
      <c r="G12" s="460">
        <f t="shared" si="0"/>
        <v>852.99999999999989</v>
      </c>
    </row>
    <row r="13" spans="1:7" x14ac:dyDescent="0.25">
      <c r="A13" s="65">
        <v>7</v>
      </c>
      <c r="B13" s="458">
        <v>17004132</v>
      </c>
      <c r="C13" s="310" t="s">
        <v>320</v>
      </c>
      <c r="D13" s="65" t="s">
        <v>20</v>
      </c>
      <c r="E13" s="459">
        <v>100</v>
      </c>
      <c r="F13" s="429">
        <v>5</v>
      </c>
      <c r="G13" s="460">
        <f t="shared" si="0"/>
        <v>500</v>
      </c>
    </row>
    <row r="14" spans="1:7" x14ac:dyDescent="0.25">
      <c r="A14" s="65">
        <v>8</v>
      </c>
      <c r="B14" s="458">
        <v>102001228</v>
      </c>
      <c r="C14" s="310" t="s">
        <v>321</v>
      </c>
      <c r="D14" s="65" t="s">
        <v>20</v>
      </c>
      <c r="E14" s="110">
        <v>100</v>
      </c>
      <c r="F14" s="429">
        <v>17</v>
      </c>
      <c r="G14" s="460">
        <f t="shared" si="0"/>
        <v>1700</v>
      </c>
    </row>
    <row r="15" spans="1:7" x14ac:dyDescent="0.25">
      <c r="A15" s="65">
        <v>9</v>
      </c>
      <c r="B15" s="458">
        <v>17002616</v>
      </c>
      <c r="C15" s="292" t="s">
        <v>322</v>
      </c>
      <c r="D15" s="65" t="s">
        <v>20</v>
      </c>
      <c r="E15" s="459">
        <v>100</v>
      </c>
      <c r="F15" s="429">
        <v>35</v>
      </c>
      <c r="G15" s="460">
        <f t="shared" si="0"/>
        <v>3500</v>
      </c>
    </row>
    <row r="16" spans="1:7" x14ac:dyDescent="0.25">
      <c r="A16" s="65">
        <v>10</v>
      </c>
      <c r="B16" s="458">
        <v>17002624</v>
      </c>
      <c r="C16" s="292" t="s">
        <v>323</v>
      </c>
      <c r="D16" s="65" t="s">
        <v>20</v>
      </c>
      <c r="E16" s="459">
        <v>10</v>
      </c>
      <c r="F16" s="429">
        <v>25</v>
      </c>
      <c r="G16" s="460">
        <f t="shared" si="0"/>
        <v>250</v>
      </c>
    </row>
    <row r="17" spans="1:7" x14ac:dyDescent="0.25">
      <c r="A17" s="65">
        <v>11</v>
      </c>
      <c r="B17" s="458">
        <v>17002630</v>
      </c>
      <c r="C17" s="292" t="s">
        <v>324</v>
      </c>
      <c r="D17" s="65" t="s">
        <v>20</v>
      </c>
      <c r="E17" s="459">
        <v>10</v>
      </c>
      <c r="F17" s="429">
        <v>26.6</v>
      </c>
      <c r="G17" s="460">
        <f t="shared" si="0"/>
        <v>266</v>
      </c>
    </row>
    <row r="18" spans="1:7" x14ac:dyDescent="0.25">
      <c r="A18" s="65">
        <v>12</v>
      </c>
      <c r="B18" s="458">
        <v>221001045</v>
      </c>
      <c r="C18" s="292" t="s">
        <v>325</v>
      </c>
      <c r="D18" s="65" t="s">
        <v>20</v>
      </c>
      <c r="E18" s="459">
        <v>20</v>
      </c>
      <c r="F18" s="429">
        <v>5.0999999999999996</v>
      </c>
      <c r="G18" s="460">
        <f t="shared" si="0"/>
        <v>102</v>
      </c>
    </row>
    <row r="19" spans="1:7" x14ac:dyDescent="0.25">
      <c r="A19" s="65">
        <v>13</v>
      </c>
      <c r="B19" s="458">
        <v>221001141</v>
      </c>
      <c r="C19" s="292" t="s">
        <v>326</v>
      </c>
      <c r="D19" s="65" t="s">
        <v>20</v>
      </c>
      <c r="E19" s="459">
        <v>80</v>
      </c>
      <c r="F19" s="429">
        <v>16</v>
      </c>
      <c r="G19" s="460">
        <f t="shared" si="0"/>
        <v>1280</v>
      </c>
    </row>
    <row r="20" spans="1:7" x14ac:dyDescent="0.25">
      <c r="A20" s="1000" t="s">
        <v>2885</v>
      </c>
      <c r="B20" s="1001"/>
      <c r="C20" s="1002"/>
      <c r="D20" s="539"/>
      <c r="E20" s="539"/>
      <c r="F20" s="539"/>
      <c r="G20" s="686">
        <f>SUM(G7:G19)</f>
        <v>353750.39999999997</v>
      </c>
    </row>
  </sheetData>
  <mergeCells count="5">
    <mergeCell ref="A2:E2"/>
    <mergeCell ref="A3:E3"/>
    <mergeCell ref="A4:E4"/>
    <mergeCell ref="A5:G5"/>
    <mergeCell ref="A20:C20"/>
  </mergeCells>
  <pageMargins left="0.31496062992125984" right="0.11811023622047245" top="0.78740157480314965" bottom="0.78740157480314965" header="0.31496062992125984" footer="0.31496062992125984"/>
  <pageSetup paperSize="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50"/>
  <sheetViews>
    <sheetView workbookViewId="0">
      <selection activeCell="A5" sqref="A5:K5"/>
    </sheetView>
  </sheetViews>
  <sheetFormatPr defaultRowHeight="15" x14ac:dyDescent="0.25"/>
  <cols>
    <col min="1" max="1" width="5.28515625" bestFit="1" customWidth="1"/>
    <col min="2" max="2" width="9.140625" style="128" bestFit="1" customWidth="1"/>
    <col min="3" max="3" width="73.42578125" style="45" customWidth="1"/>
    <col min="4" max="4" width="5.7109375" customWidth="1"/>
    <col min="5" max="5" width="6.28515625" bestFit="1" customWidth="1"/>
    <col min="6" max="6" width="9" customWidth="1"/>
    <col min="7" max="7" width="5.42578125" bestFit="1" customWidth="1"/>
    <col min="8" max="8" width="5.5703125" customWidth="1"/>
    <col min="9" max="9" width="7.5703125" customWidth="1"/>
    <col min="10" max="10" width="7.140625" bestFit="1" customWidth="1"/>
    <col min="11" max="11" width="11.7109375" bestFit="1" customWidth="1"/>
  </cols>
  <sheetData>
    <row r="1" spans="1:11" x14ac:dyDescent="0.25">
      <c r="A1" s="19"/>
      <c r="B1" s="176"/>
      <c r="D1" s="19"/>
    </row>
    <row r="2" spans="1:11" ht="18.75" x14ac:dyDescent="0.25">
      <c r="A2" s="757" t="s">
        <v>0</v>
      </c>
      <c r="B2" s="757"/>
      <c r="C2" s="757"/>
      <c r="D2" s="757"/>
      <c r="E2" s="757"/>
      <c r="F2" s="757"/>
      <c r="G2" s="757"/>
      <c r="H2" s="757"/>
    </row>
    <row r="3" spans="1:11" ht="18.75" x14ac:dyDescent="0.25">
      <c r="A3" s="757" t="s">
        <v>1</v>
      </c>
      <c r="B3" s="757"/>
      <c r="C3" s="757"/>
      <c r="D3" s="757"/>
      <c r="E3" s="757"/>
      <c r="F3" s="757"/>
      <c r="G3" s="757"/>
      <c r="H3" s="757"/>
    </row>
    <row r="4" spans="1:11" ht="19.5" thickBot="1" x14ac:dyDescent="0.3">
      <c r="A4" s="758" t="s">
        <v>2</v>
      </c>
      <c r="B4" s="758"/>
      <c r="C4" s="758"/>
      <c r="D4" s="758"/>
      <c r="E4" s="758"/>
      <c r="F4" s="758"/>
      <c r="G4" s="758"/>
      <c r="H4" s="758"/>
    </row>
    <row r="5" spans="1:11" ht="33.75" x14ac:dyDescent="0.25">
      <c r="A5" s="1019" t="s">
        <v>352</v>
      </c>
      <c r="B5" s="1020"/>
      <c r="C5" s="1020"/>
      <c r="D5" s="1020"/>
      <c r="E5" s="1020"/>
      <c r="F5" s="1020"/>
      <c r="G5" s="1020"/>
      <c r="H5" s="1020"/>
      <c r="I5" s="1020"/>
      <c r="J5" s="1020"/>
      <c r="K5" s="1021"/>
    </row>
    <row r="6" spans="1:11" ht="25.5" x14ac:dyDescent="0.25">
      <c r="A6" s="698" t="s">
        <v>13</v>
      </c>
      <c r="B6" s="698" t="s">
        <v>2613</v>
      </c>
      <c r="C6" s="699" t="s">
        <v>15</v>
      </c>
      <c r="D6" s="698" t="s">
        <v>7</v>
      </c>
      <c r="E6" s="700" t="s">
        <v>2862</v>
      </c>
      <c r="F6" s="701" t="s">
        <v>2766</v>
      </c>
      <c r="G6" s="701" t="s">
        <v>2882</v>
      </c>
      <c r="H6" s="701" t="s">
        <v>2776</v>
      </c>
      <c r="I6" s="701" t="s">
        <v>1462</v>
      </c>
      <c r="J6" s="462" t="s">
        <v>868</v>
      </c>
      <c r="K6" s="462" t="s">
        <v>869</v>
      </c>
    </row>
    <row r="7" spans="1:11" ht="51" x14ac:dyDescent="0.25">
      <c r="A7" s="463">
        <v>1</v>
      </c>
      <c r="B7" s="464">
        <v>6001637</v>
      </c>
      <c r="C7" s="139" t="s">
        <v>3230</v>
      </c>
      <c r="D7" s="456" t="s">
        <v>2125</v>
      </c>
      <c r="E7" s="456">
        <v>100</v>
      </c>
      <c r="F7" s="456">
        <v>50</v>
      </c>
      <c r="G7" s="221">
        <v>50</v>
      </c>
      <c r="H7" s="456">
        <v>400</v>
      </c>
      <c r="I7" s="310">
        <f>H7+G7+F7+E7</f>
        <v>600</v>
      </c>
      <c r="J7" s="511">
        <v>15</v>
      </c>
      <c r="K7" s="583">
        <f>I7*J7</f>
        <v>9000</v>
      </c>
    </row>
    <row r="8" spans="1:11" ht="89.25" x14ac:dyDescent="0.25">
      <c r="A8" s="65">
        <v>2</v>
      </c>
      <c r="B8" s="458">
        <v>6001638</v>
      </c>
      <c r="C8" s="139" t="s">
        <v>3231</v>
      </c>
      <c r="D8" s="456" t="s">
        <v>2125</v>
      </c>
      <c r="E8" s="456">
        <v>100</v>
      </c>
      <c r="F8" s="456">
        <v>50</v>
      </c>
      <c r="G8" s="221">
        <v>50</v>
      </c>
      <c r="H8" s="456">
        <v>400</v>
      </c>
      <c r="I8" s="310">
        <f t="shared" ref="I8:I39" si="0">H8+G8+F8+E8</f>
        <v>600</v>
      </c>
      <c r="J8" s="511">
        <v>9</v>
      </c>
      <c r="K8" s="583">
        <f t="shared" ref="K8:K39" si="1">I8*J8</f>
        <v>5400</v>
      </c>
    </row>
    <row r="9" spans="1:11" ht="89.25" x14ac:dyDescent="0.25">
      <c r="A9" s="65">
        <v>3</v>
      </c>
      <c r="B9" s="458">
        <v>6001635</v>
      </c>
      <c r="C9" s="139" t="s">
        <v>3232</v>
      </c>
      <c r="D9" s="456" t="s">
        <v>2125</v>
      </c>
      <c r="E9" s="456">
        <v>50</v>
      </c>
      <c r="F9" s="456">
        <v>20</v>
      </c>
      <c r="G9" s="221">
        <v>100</v>
      </c>
      <c r="H9" s="456">
        <v>400</v>
      </c>
      <c r="I9" s="310">
        <f t="shared" si="0"/>
        <v>570</v>
      </c>
      <c r="J9" s="511">
        <v>16.5</v>
      </c>
      <c r="K9" s="583">
        <f t="shared" si="1"/>
        <v>9405</v>
      </c>
    </row>
    <row r="10" spans="1:11" ht="102" x14ac:dyDescent="0.25">
      <c r="A10" s="65">
        <v>4</v>
      </c>
      <c r="B10" s="458">
        <v>6001634</v>
      </c>
      <c r="C10" s="139" t="s">
        <v>3233</v>
      </c>
      <c r="D10" s="456" t="s">
        <v>2125</v>
      </c>
      <c r="E10" s="456">
        <v>50</v>
      </c>
      <c r="F10" s="456">
        <v>20</v>
      </c>
      <c r="G10" s="221">
        <v>200</v>
      </c>
      <c r="H10" s="456">
        <v>400</v>
      </c>
      <c r="I10" s="310">
        <f t="shared" si="0"/>
        <v>670</v>
      </c>
      <c r="J10" s="511">
        <v>8.8000000000000007</v>
      </c>
      <c r="K10" s="583">
        <f t="shared" si="1"/>
        <v>5896.0000000000009</v>
      </c>
    </row>
    <row r="11" spans="1:11" ht="102" x14ac:dyDescent="0.25">
      <c r="A11" s="65">
        <v>5</v>
      </c>
      <c r="B11" s="458">
        <v>6001636</v>
      </c>
      <c r="C11" s="139" t="s">
        <v>3234</v>
      </c>
      <c r="D11" s="456" t="s">
        <v>2125</v>
      </c>
      <c r="E11" s="456">
        <v>50</v>
      </c>
      <c r="F11" s="456">
        <v>20</v>
      </c>
      <c r="G11" s="221">
        <v>100</v>
      </c>
      <c r="H11" s="456">
        <v>400</v>
      </c>
      <c r="I11" s="310">
        <f t="shared" si="0"/>
        <v>570</v>
      </c>
      <c r="J11" s="511">
        <v>9.98</v>
      </c>
      <c r="K11" s="583">
        <f t="shared" si="1"/>
        <v>5688.6</v>
      </c>
    </row>
    <row r="12" spans="1:11" ht="76.5" x14ac:dyDescent="0.25">
      <c r="A12" s="65">
        <v>6</v>
      </c>
      <c r="B12" s="458">
        <v>6001639</v>
      </c>
      <c r="C12" s="139" t="s">
        <v>3235</v>
      </c>
      <c r="D12" s="456" t="s">
        <v>2125</v>
      </c>
      <c r="E12" s="456">
        <v>50</v>
      </c>
      <c r="F12" s="456">
        <v>20</v>
      </c>
      <c r="G12" s="221"/>
      <c r="H12" s="456">
        <v>400</v>
      </c>
      <c r="I12" s="310">
        <f t="shared" si="0"/>
        <v>470</v>
      </c>
      <c r="J12" s="511">
        <v>14</v>
      </c>
      <c r="K12" s="583">
        <f t="shared" si="1"/>
        <v>6580</v>
      </c>
    </row>
    <row r="13" spans="1:11" ht="76.5" x14ac:dyDescent="0.25">
      <c r="A13" s="65">
        <v>7</v>
      </c>
      <c r="B13" s="458">
        <v>6001640</v>
      </c>
      <c r="C13" s="139" t="s">
        <v>3236</v>
      </c>
      <c r="D13" s="456" t="s">
        <v>2125</v>
      </c>
      <c r="E13" s="456">
        <v>4</v>
      </c>
      <c r="F13" s="456">
        <v>10</v>
      </c>
      <c r="G13" s="221">
        <v>70</v>
      </c>
      <c r="H13" s="456">
        <v>50</v>
      </c>
      <c r="I13" s="310">
        <f t="shared" si="0"/>
        <v>134</v>
      </c>
      <c r="J13" s="511">
        <v>290</v>
      </c>
      <c r="K13" s="583">
        <f t="shared" si="1"/>
        <v>38860</v>
      </c>
    </row>
    <row r="14" spans="1:11" ht="102" x14ac:dyDescent="0.25">
      <c r="A14" s="65">
        <v>8</v>
      </c>
      <c r="B14" s="458">
        <v>6001641</v>
      </c>
      <c r="C14" s="139" t="s">
        <v>3237</v>
      </c>
      <c r="D14" s="456" t="s">
        <v>2125</v>
      </c>
      <c r="E14" s="456">
        <v>4</v>
      </c>
      <c r="F14" s="456">
        <v>10</v>
      </c>
      <c r="G14" s="221">
        <v>70</v>
      </c>
      <c r="H14" s="456">
        <v>50</v>
      </c>
      <c r="I14" s="310">
        <f t="shared" si="0"/>
        <v>134</v>
      </c>
      <c r="J14" s="511">
        <v>339.95</v>
      </c>
      <c r="K14" s="583">
        <f t="shared" si="1"/>
        <v>45553.299999999996</v>
      </c>
    </row>
    <row r="15" spans="1:11" ht="102" x14ac:dyDescent="0.25">
      <c r="A15" s="65">
        <v>9</v>
      </c>
      <c r="B15" s="458">
        <v>6001642</v>
      </c>
      <c r="C15" s="139" t="s">
        <v>3238</v>
      </c>
      <c r="D15" s="456" t="s">
        <v>2125</v>
      </c>
      <c r="E15" s="456">
        <v>4</v>
      </c>
      <c r="F15" s="456">
        <v>10</v>
      </c>
      <c r="G15" s="221">
        <v>70</v>
      </c>
      <c r="H15" s="456">
        <v>30</v>
      </c>
      <c r="I15" s="310">
        <f t="shared" si="0"/>
        <v>114</v>
      </c>
      <c r="J15" s="511">
        <v>386.66</v>
      </c>
      <c r="K15" s="583">
        <f t="shared" si="1"/>
        <v>44079.240000000005</v>
      </c>
    </row>
    <row r="16" spans="1:11" ht="127.5" x14ac:dyDescent="0.25">
      <c r="A16" s="65">
        <v>10</v>
      </c>
      <c r="B16" s="458">
        <v>6001644</v>
      </c>
      <c r="C16" s="139" t="s">
        <v>3239</v>
      </c>
      <c r="D16" s="456" t="s">
        <v>2125</v>
      </c>
      <c r="E16" s="456"/>
      <c r="F16" s="456">
        <v>10</v>
      </c>
      <c r="G16" s="221">
        <v>30</v>
      </c>
      <c r="H16" s="456">
        <v>30</v>
      </c>
      <c r="I16" s="310">
        <f t="shared" si="0"/>
        <v>70</v>
      </c>
      <c r="J16" s="511">
        <v>485</v>
      </c>
      <c r="K16" s="583">
        <f t="shared" si="1"/>
        <v>33950</v>
      </c>
    </row>
    <row r="17" spans="1:11" ht="127.5" x14ac:dyDescent="0.25">
      <c r="A17" s="65">
        <v>11</v>
      </c>
      <c r="B17" s="458">
        <v>6001645</v>
      </c>
      <c r="C17" s="139" t="s">
        <v>3240</v>
      </c>
      <c r="D17" s="456" t="s">
        <v>2125</v>
      </c>
      <c r="E17" s="456"/>
      <c r="F17" s="456">
        <v>10</v>
      </c>
      <c r="G17" s="221">
        <v>50</v>
      </c>
      <c r="H17" s="456">
        <v>30</v>
      </c>
      <c r="I17" s="310">
        <f t="shared" si="0"/>
        <v>90</v>
      </c>
      <c r="J17" s="511">
        <v>550</v>
      </c>
      <c r="K17" s="583">
        <f t="shared" si="1"/>
        <v>49500</v>
      </c>
    </row>
    <row r="18" spans="1:11" ht="114.75" x14ac:dyDescent="0.25">
      <c r="A18" s="65">
        <v>12</v>
      </c>
      <c r="B18" s="458">
        <v>6001646</v>
      </c>
      <c r="C18" s="139" t="s">
        <v>3241</v>
      </c>
      <c r="D18" s="456" t="s">
        <v>2125</v>
      </c>
      <c r="E18" s="456"/>
      <c r="F18" s="456">
        <v>10</v>
      </c>
      <c r="G18" s="221">
        <v>50</v>
      </c>
      <c r="H18" s="456">
        <v>30</v>
      </c>
      <c r="I18" s="310">
        <f t="shared" si="0"/>
        <v>90</v>
      </c>
      <c r="J18" s="511">
        <v>798</v>
      </c>
      <c r="K18" s="583">
        <f t="shared" si="1"/>
        <v>71820</v>
      </c>
    </row>
    <row r="19" spans="1:11" ht="76.5" x14ac:dyDescent="0.25">
      <c r="A19" s="65">
        <v>13</v>
      </c>
      <c r="B19" s="458">
        <v>6001647</v>
      </c>
      <c r="C19" s="139" t="s">
        <v>3242</v>
      </c>
      <c r="D19" s="456" t="s">
        <v>2125</v>
      </c>
      <c r="E19" s="456"/>
      <c r="F19" s="456">
        <v>10</v>
      </c>
      <c r="G19" s="221"/>
      <c r="H19" s="456">
        <v>50</v>
      </c>
      <c r="I19" s="310">
        <f t="shared" si="0"/>
        <v>60</v>
      </c>
      <c r="J19" s="511">
        <v>210</v>
      </c>
      <c r="K19" s="583">
        <f t="shared" si="1"/>
        <v>12600</v>
      </c>
    </row>
    <row r="20" spans="1:11" ht="89.25" x14ac:dyDescent="0.25">
      <c r="A20" s="65">
        <v>14</v>
      </c>
      <c r="B20" s="458">
        <v>6001648</v>
      </c>
      <c r="C20" s="139" t="s">
        <v>3243</v>
      </c>
      <c r="D20" s="456" t="s">
        <v>2125</v>
      </c>
      <c r="E20" s="456"/>
      <c r="F20" s="456">
        <v>10</v>
      </c>
      <c r="G20" s="221"/>
      <c r="H20" s="456">
        <v>50</v>
      </c>
      <c r="I20" s="310">
        <f t="shared" si="0"/>
        <v>60</v>
      </c>
      <c r="J20" s="511">
        <v>229</v>
      </c>
      <c r="K20" s="583">
        <f t="shared" si="1"/>
        <v>13740</v>
      </c>
    </row>
    <row r="21" spans="1:11" ht="89.25" x14ac:dyDescent="0.25">
      <c r="A21" s="65">
        <v>15</v>
      </c>
      <c r="B21" s="458">
        <v>6001649</v>
      </c>
      <c r="C21" s="139" t="s">
        <v>3244</v>
      </c>
      <c r="D21" s="456" t="s">
        <v>2125</v>
      </c>
      <c r="E21" s="456"/>
      <c r="F21" s="456">
        <v>10</v>
      </c>
      <c r="G21" s="295"/>
      <c r="H21" s="456">
        <v>50</v>
      </c>
      <c r="I21" s="310">
        <f t="shared" si="0"/>
        <v>60</v>
      </c>
      <c r="J21" s="511">
        <v>270.5</v>
      </c>
      <c r="K21" s="583">
        <f t="shared" si="1"/>
        <v>16230</v>
      </c>
    </row>
    <row r="22" spans="1:11" ht="76.5" x14ac:dyDescent="0.25">
      <c r="A22" s="65">
        <v>16</v>
      </c>
      <c r="B22" s="458">
        <v>6001653</v>
      </c>
      <c r="C22" s="139" t="s">
        <v>3245</v>
      </c>
      <c r="D22" s="456" t="s">
        <v>2125</v>
      </c>
      <c r="E22" s="456"/>
      <c r="F22" s="456">
        <v>10</v>
      </c>
      <c r="G22" s="221"/>
      <c r="H22" s="456">
        <v>50</v>
      </c>
      <c r="I22" s="310">
        <f t="shared" si="0"/>
        <v>60</v>
      </c>
      <c r="J22" s="511">
        <v>281</v>
      </c>
      <c r="K22" s="583">
        <f t="shared" si="1"/>
        <v>16860</v>
      </c>
    </row>
    <row r="23" spans="1:11" ht="76.5" x14ac:dyDescent="0.25">
      <c r="A23" s="65">
        <v>17</v>
      </c>
      <c r="B23" s="458">
        <v>6001655</v>
      </c>
      <c r="C23" s="139" t="s">
        <v>3246</v>
      </c>
      <c r="D23" s="456" t="s">
        <v>2125</v>
      </c>
      <c r="E23" s="456"/>
      <c r="F23" s="456">
        <v>10</v>
      </c>
      <c r="G23" s="221">
        <v>80</v>
      </c>
      <c r="H23" s="456">
        <v>50</v>
      </c>
      <c r="I23" s="310">
        <f t="shared" si="0"/>
        <v>140</v>
      </c>
      <c r="J23" s="511">
        <v>343</v>
      </c>
      <c r="K23" s="583">
        <f t="shared" si="1"/>
        <v>48020</v>
      </c>
    </row>
    <row r="24" spans="1:11" ht="76.5" x14ac:dyDescent="0.25">
      <c r="A24" s="65">
        <v>18</v>
      </c>
      <c r="B24" s="458">
        <v>6001657</v>
      </c>
      <c r="C24" s="139" t="s">
        <v>3247</v>
      </c>
      <c r="D24" s="456" t="s">
        <v>2125</v>
      </c>
      <c r="E24" s="456"/>
      <c r="F24" s="456">
        <v>10</v>
      </c>
      <c r="G24" s="295"/>
      <c r="H24" s="456">
        <v>50</v>
      </c>
      <c r="I24" s="310">
        <f t="shared" si="0"/>
        <v>60</v>
      </c>
      <c r="J24" s="511">
        <v>318</v>
      </c>
      <c r="K24" s="583">
        <f t="shared" si="1"/>
        <v>19080</v>
      </c>
    </row>
    <row r="25" spans="1:11" ht="76.5" x14ac:dyDescent="0.25">
      <c r="A25" s="65">
        <v>19</v>
      </c>
      <c r="B25" s="458">
        <v>6001658</v>
      </c>
      <c r="C25" s="139" t="s">
        <v>3248</v>
      </c>
      <c r="D25" s="456" t="s">
        <v>2125</v>
      </c>
      <c r="E25" s="456"/>
      <c r="F25" s="456">
        <v>10</v>
      </c>
      <c r="G25" s="295">
        <v>30</v>
      </c>
      <c r="H25" s="456">
        <v>50</v>
      </c>
      <c r="I25" s="310">
        <f t="shared" si="0"/>
        <v>90</v>
      </c>
      <c r="J25" s="511">
        <v>344</v>
      </c>
      <c r="K25" s="583">
        <f t="shared" si="1"/>
        <v>30960</v>
      </c>
    </row>
    <row r="26" spans="1:11" ht="76.5" x14ac:dyDescent="0.25">
      <c r="A26" s="65">
        <v>20</v>
      </c>
      <c r="B26" s="458">
        <v>6001659</v>
      </c>
      <c r="C26" s="139" t="s">
        <v>3249</v>
      </c>
      <c r="D26" s="456" t="s">
        <v>2125</v>
      </c>
      <c r="E26" s="456"/>
      <c r="F26" s="456">
        <v>10</v>
      </c>
      <c r="G26" s="295">
        <v>50</v>
      </c>
      <c r="H26" s="456">
        <v>50</v>
      </c>
      <c r="I26" s="310">
        <f t="shared" si="0"/>
        <v>110</v>
      </c>
      <c r="J26" s="511">
        <v>432</v>
      </c>
      <c r="K26" s="583">
        <f t="shared" si="1"/>
        <v>47520</v>
      </c>
    </row>
    <row r="27" spans="1:11" ht="76.5" x14ac:dyDescent="0.25">
      <c r="A27" s="65">
        <v>21</v>
      </c>
      <c r="B27" s="458">
        <v>6001660</v>
      </c>
      <c r="C27" s="139" t="s">
        <v>3250</v>
      </c>
      <c r="D27" s="456" t="s">
        <v>2125</v>
      </c>
      <c r="E27" s="456"/>
      <c r="F27" s="456">
        <v>10</v>
      </c>
      <c r="G27" s="295">
        <v>200</v>
      </c>
      <c r="H27" s="456">
        <v>50</v>
      </c>
      <c r="I27" s="310">
        <f t="shared" si="0"/>
        <v>260</v>
      </c>
      <c r="J27" s="511">
        <v>334</v>
      </c>
      <c r="K27" s="583">
        <f t="shared" si="1"/>
        <v>86840</v>
      </c>
    </row>
    <row r="28" spans="1:11" ht="76.5" x14ac:dyDescent="0.25">
      <c r="A28" s="65">
        <v>22</v>
      </c>
      <c r="B28" s="458">
        <v>6001643</v>
      </c>
      <c r="C28" s="139" t="s">
        <v>3251</v>
      </c>
      <c r="D28" s="456" t="s">
        <v>2125</v>
      </c>
      <c r="E28" s="456"/>
      <c r="F28" s="456">
        <v>10</v>
      </c>
      <c r="G28" s="221">
        <v>200</v>
      </c>
      <c r="H28" s="456">
        <v>50</v>
      </c>
      <c r="I28" s="310">
        <f t="shared" si="0"/>
        <v>260</v>
      </c>
      <c r="J28" s="511">
        <v>287.5</v>
      </c>
      <c r="K28" s="583">
        <f t="shared" si="1"/>
        <v>74750</v>
      </c>
    </row>
    <row r="29" spans="1:11" ht="76.5" x14ac:dyDescent="0.25">
      <c r="A29" s="65">
        <v>23</v>
      </c>
      <c r="B29" s="458">
        <v>6001678</v>
      </c>
      <c r="C29" s="139" t="s">
        <v>3252</v>
      </c>
      <c r="D29" s="456" t="s">
        <v>2125</v>
      </c>
      <c r="E29" s="456"/>
      <c r="F29" s="456">
        <v>10</v>
      </c>
      <c r="G29" s="295">
        <v>200</v>
      </c>
      <c r="H29" s="456">
        <v>30</v>
      </c>
      <c r="I29" s="310">
        <f t="shared" si="0"/>
        <v>240</v>
      </c>
      <c r="J29" s="511">
        <v>364</v>
      </c>
      <c r="K29" s="583">
        <f t="shared" si="1"/>
        <v>87360</v>
      </c>
    </row>
    <row r="30" spans="1:11" ht="102" x14ac:dyDescent="0.25">
      <c r="A30" s="65">
        <v>24</v>
      </c>
      <c r="B30" s="458">
        <v>6001661</v>
      </c>
      <c r="C30" s="139" t="s">
        <v>3253</v>
      </c>
      <c r="D30" s="456" t="s">
        <v>2125</v>
      </c>
      <c r="E30" s="456"/>
      <c r="F30" s="456">
        <v>10</v>
      </c>
      <c r="G30" s="221"/>
      <c r="H30" s="456">
        <v>30</v>
      </c>
      <c r="I30" s="310">
        <f t="shared" si="0"/>
        <v>40</v>
      </c>
      <c r="J30" s="511">
        <v>388</v>
      </c>
      <c r="K30" s="583">
        <f t="shared" si="1"/>
        <v>15520</v>
      </c>
    </row>
    <row r="31" spans="1:11" ht="102" x14ac:dyDescent="0.25">
      <c r="A31" s="65">
        <v>25</v>
      </c>
      <c r="B31" s="458">
        <v>6001669</v>
      </c>
      <c r="C31" s="139" t="s">
        <v>3254</v>
      </c>
      <c r="D31" s="456" t="s">
        <v>2125</v>
      </c>
      <c r="E31" s="456"/>
      <c r="F31" s="456">
        <v>10</v>
      </c>
      <c r="G31" s="221"/>
      <c r="H31" s="456">
        <v>30</v>
      </c>
      <c r="I31" s="310">
        <f t="shared" si="0"/>
        <v>40</v>
      </c>
      <c r="J31" s="511">
        <v>404</v>
      </c>
      <c r="K31" s="583">
        <f t="shared" si="1"/>
        <v>16160</v>
      </c>
    </row>
    <row r="32" spans="1:11" ht="102" x14ac:dyDescent="0.25">
      <c r="A32" s="65">
        <v>26</v>
      </c>
      <c r="B32" s="458">
        <v>6001670</v>
      </c>
      <c r="C32" s="139" t="s">
        <v>3255</v>
      </c>
      <c r="D32" s="456" t="s">
        <v>2125</v>
      </c>
      <c r="E32" s="456"/>
      <c r="F32" s="456">
        <v>10</v>
      </c>
      <c r="G32" s="221"/>
      <c r="H32" s="456">
        <v>30</v>
      </c>
      <c r="I32" s="310">
        <f t="shared" si="0"/>
        <v>40</v>
      </c>
      <c r="J32" s="511">
        <v>427</v>
      </c>
      <c r="K32" s="583">
        <f t="shared" si="1"/>
        <v>17080</v>
      </c>
    </row>
    <row r="33" spans="1:11" ht="89.25" x14ac:dyDescent="0.25">
      <c r="A33" s="65">
        <v>27</v>
      </c>
      <c r="B33" s="458">
        <v>6001671</v>
      </c>
      <c r="C33" s="139" t="s">
        <v>3256</v>
      </c>
      <c r="D33" s="456" t="s">
        <v>2125</v>
      </c>
      <c r="E33" s="456"/>
      <c r="F33" s="456">
        <v>10</v>
      </c>
      <c r="G33" s="221"/>
      <c r="H33" s="456">
        <v>30</v>
      </c>
      <c r="I33" s="310">
        <f t="shared" si="0"/>
        <v>40</v>
      </c>
      <c r="J33" s="511">
        <v>457</v>
      </c>
      <c r="K33" s="583">
        <f t="shared" si="1"/>
        <v>18280</v>
      </c>
    </row>
    <row r="34" spans="1:11" ht="89.25" x14ac:dyDescent="0.25">
      <c r="A34" s="65">
        <v>28</v>
      </c>
      <c r="B34" s="458">
        <v>6001673</v>
      </c>
      <c r="C34" s="139" t="s">
        <v>3257</v>
      </c>
      <c r="D34" s="456" t="s">
        <v>2125</v>
      </c>
      <c r="E34" s="456"/>
      <c r="F34" s="456">
        <v>10</v>
      </c>
      <c r="G34" s="221"/>
      <c r="H34" s="456">
        <v>30</v>
      </c>
      <c r="I34" s="310">
        <f t="shared" si="0"/>
        <v>40</v>
      </c>
      <c r="J34" s="511">
        <v>472</v>
      </c>
      <c r="K34" s="583">
        <f t="shared" si="1"/>
        <v>18880</v>
      </c>
    </row>
    <row r="35" spans="1:11" ht="89.25" x14ac:dyDescent="0.25">
      <c r="A35" s="65">
        <v>29</v>
      </c>
      <c r="B35" s="458">
        <v>6001650</v>
      </c>
      <c r="C35" s="139" t="s">
        <v>3258</v>
      </c>
      <c r="D35" s="456" t="s">
        <v>2125</v>
      </c>
      <c r="E35" s="456"/>
      <c r="F35" s="456">
        <v>10</v>
      </c>
      <c r="G35" s="221">
        <v>10</v>
      </c>
      <c r="H35" s="456">
        <v>20</v>
      </c>
      <c r="I35" s="310">
        <f t="shared" si="0"/>
        <v>40</v>
      </c>
      <c r="J35" s="511">
        <v>494</v>
      </c>
      <c r="K35" s="583">
        <f t="shared" si="1"/>
        <v>19760</v>
      </c>
    </row>
    <row r="36" spans="1:11" ht="89.25" x14ac:dyDescent="0.25">
      <c r="A36" s="65">
        <v>30</v>
      </c>
      <c r="B36" s="458">
        <v>6001652</v>
      </c>
      <c r="C36" s="139" t="s">
        <v>3259</v>
      </c>
      <c r="D36" s="456" t="s">
        <v>2125</v>
      </c>
      <c r="E36" s="456"/>
      <c r="F36" s="456">
        <v>10</v>
      </c>
      <c r="G36" s="221"/>
      <c r="H36" s="456">
        <v>30</v>
      </c>
      <c r="I36" s="310">
        <f t="shared" si="0"/>
        <v>40</v>
      </c>
      <c r="J36" s="511">
        <v>550</v>
      </c>
      <c r="K36" s="583">
        <f t="shared" si="1"/>
        <v>22000</v>
      </c>
    </row>
    <row r="37" spans="1:11" ht="76.5" x14ac:dyDescent="0.25">
      <c r="A37" s="65">
        <v>31</v>
      </c>
      <c r="B37" s="458">
        <v>6001654</v>
      </c>
      <c r="C37" s="139" t="s">
        <v>3260</v>
      </c>
      <c r="D37" s="456" t="s">
        <v>2125</v>
      </c>
      <c r="E37" s="456"/>
      <c r="F37" s="456">
        <v>10</v>
      </c>
      <c r="G37" s="221"/>
      <c r="H37" s="456">
        <v>80</v>
      </c>
      <c r="I37" s="310">
        <f t="shared" si="0"/>
        <v>90</v>
      </c>
      <c r="J37" s="511">
        <v>129</v>
      </c>
      <c r="K37" s="583">
        <f t="shared" si="1"/>
        <v>11610</v>
      </c>
    </row>
    <row r="38" spans="1:11" ht="76.5" x14ac:dyDescent="0.25">
      <c r="A38" s="65">
        <v>32</v>
      </c>
      <c r="B38" s="458">
        <v>6001656</v>
      </c>
      <c r="C38" s="139" t="s">
        <v>3261</v>
      </c>
      <c r="D38" s="456" t="s">
        <v>2125</v>
      </c>
      <c r="E38" s="456"/>
      <c r="F38" s="456">
        <v>10</v>
      </c>
      <c r="G38" s="295"/>
      <c r="H38" s="456">
        <v>80</v>
      </c>
      <c r="I38" s="310">
        <f t="shared" si="0"/>
        <v>90</v>
      </c>
      <c r="J38" s="511">
        <v>129</v>
      </c>
      <c r="K38" s="583">
        <f t="shared" si="1"/>
        <v>11610</v>
      </c>
    </row>
    <row r="39" spans="1:11" ht="89.25" x14ac:dyDescent="0.25">
      <c r="A39" s="65">
        <v>33</v>
      </c>
      <c r="B39" s="458">
        <v>6001662</v>
      </c>
      <c r="C39" s="139" t="s">
        <v>3262</v>
      </c>
      <c r="D39" s="456" t="s">
        <v>2125</v>
      </c>
      <c r="E39" s="456"/>
      <c r="F39" s="456">
        <v>10</v>
      </c>
      <c r="G39" s="221"/>
      <c r="H39" s="456">
        <v>200</v>
      </c>
      <c r="I39" s="310">
        <f t="shared" si="0"/>
        <v>210</v>
      </c>
      <c r="J39" s="511">
        <v>300</v>
      </c>
      <c r="K39" s="583">
        <f t="shared" si="1"/>
        <v>63000</v>
      </c>
    </row>
    <row r="40" spans="1:11" x14ac:dyDescent="0.25">
      <c r="A40" s="1000" t="s">
        <v>2885</v>
      </c>
      <c r="B40" s="1001"/>
      <c r="C40" s="1002"/>
      <c r="D40" s="539"/>
      <c r="E40" s="539"/>
      <c r="F40" s="539"/>
      <c r="G40" s="539"/>
      <c r="H40" s="539"/>
      <c r="I40" s="539"/>
      <c r="J40" s="702"/>
      <c r="K40" s="586">
        <f>SUM(K7:K39)</f>
        <v>993592.14</v>
      </c>
    </row>
    <row r="41" spans="1:11" x14ac:dyDescent="0.25">
      <c r="C41" s="50"/>
      <c r="D41" s="128"/>
      <c r="E41" s="128"/>
      <c r="F41" s="128"/>
      <c r="G41" s="128"/>
    </row>
    <row r="42" spans="1:11" x14ac:dyDescent="0.25">
      <c r="C42" s="50"/>
      <c r="D42" s="128"/>
      <c r="E42" s="128"/>
      <c r="F42" s="128"/>
      <c r="G42" s="128"/>
    </row>
    <row r="43" spans="1:11" x14ac:dyDescent="0.25">
      <c r="C43" s="50"/>
      <c r="D43" s="128"/>
      <c r="E43" s="128"/>
      <c r="F43" s="128"/>
      <c r="G43" s="128"/>
    </row>
    <row r="44" spans="1:11" x14ac:dyDescent="0.25">
      <c r="C44" s="50"/>
      <c r="D44" s="128"/>
      <c r="E44" s="128"/>
      <c r="F44" s="128"/>
      <c r="G44" s="128"/>
    </row>
    <row r="45" spans="1:11" x14ac:dyDescent="0.25">
      <c r="C45" s="50"/>
      <c r="D45" s="128"/>
      <c r="E45" s="128"/>
      <c r="F45" s="128"/>
      <c r="G45" s="128"/>
    </row>
    <row r="46" spans="1:11" x14ac:dyDescent="0.25">
      <c r="C46" s="50"/>
      <c r="D46" s="128"/>
      <c r="E46" s="128"/>
      <c r="F46" s="128"/>
      <c r="G46" s="128"/>
    </row>
    <row r="47" spans="1:11" x14ac:dyDescent="0.25">
      <c r="C47" s="50"/>
      <c r="D47" s="128"/>
      <c r="E47" s="128"/>
      <c r="F47" s="128"/>
      <c r="G47" s="128"/>
    </row>
    <row r="48" spans="1:11" x14ac:dyDescent="0.25">
      <c r="C48" s="50"/>
      <c r="D48" s="128"/>
      <c r="E48" s="128"/>
      <c r="F48" s="128"/>
      <c r="G48" s="128"/>
    </row>
    <row r="49" spans="3:7" x14ac:dyDescent="0.25">
      <c r="C49" s="50"/>
      <c r="D49" s="128"/>
      <c r="E49" s="128"/>
      <c r="F49" s="128"/>
      <c r="G49" s="128"/>
    </row>
    <row r="50" spans="3:7" x14ac:dyDescent="0.25">
      <c r="C50" s="50"/>
      <c r="D50" s="128"/>
      <c r="E50" s="128"/>
      <c r="F50" s="128"/>
      <c r="G50" s="128"/>
    </row>
    <row r="51" spans="3:7" x14ac:dyDescent="0.25">
      <c r="C51" s="50"/>
      <c r="D51" s="128"/>
      <c r="E51" s="128"/>
      <c r="F51" s="128"/>
      <c r="G51" s="128"/>
    </row>
    <row r="52" spans="3:7" x14ac:dyDescent="0.25">
      <c r="C52" s="50"/>
      <c r="D52" s="128"/>
      <c r="E52" s="128"/>
      <c r="F52" s="128"/>
      <c r="G52" s="128"/>
    </row>
    <row r="53" spans="3:7" x14ac:dyDescent="0.25">
      <c r="C53" s="50"/>
      <c r="D53" s="128"/>
      <c r="E53" s="128"/>
      <c r="F53" s="128"/>
      <c r="G53" s="128"/>
    </row>
    <row r="54" spans="3:7" x14ac:dyDescent="0.25">
      <c r="C54" s="50"/>
      <c r="D54" s="128"/>
      <c r="E54" s="128"/>
      <c r="F54" s="128"/>
      <c r="G54" s="128"/>
    </row>
    <row r="55" spans="3:7" x14ac:dyDescent="0.25">
      <c r="C55" s="50"/>
      <c r="D55" s="128"/>
      <c r="E55" s="128"/>
      <c r="F55" s="128"/>
      <c r="G55" s="128"/>
    </row>
    <row r="56" spans="3:7" x14ac:dyDescent="0.25">
      <c r="C56" s="50"/>
      <c r="D56" s="128"/>
      <c r="E56" s="128"/>
      <c r="F56" s="128"/>
      <c r="G56" s="128"/>
    </row>
    <row r="57" spans="3:7" x14ac:dyDescent="0.25">
      <c r="C57" s="50"/>
      <c r="D57" s="128"/>
      <c r="E57" s="128"/>
      <c r="F57" s="128"/>
      <c r="G57" s="128"/>
    </row>
    <row r="58" spans="3:7" x14ac:dyDescent="0.25">
      <c r="C58" s="50"/>
      <c r="D58" s="128"/>
      <c r="E58" s="128"/>
      <c r="F58" s="128"/>
      <c r="G58" s="128"/>
    </row>
    <row r="59" spans="3:7" x14ac:dyDescent="0.25">
      <c r="C59" s="50"/>
      <c r="D59" s="128"/>
      <c r="E59" s="128"/>
      <c r="F59" s="128"/>
      <c r="G59" s="128"/>
    </row>
    <row r="60" spans="3:7" x14ac:dyDescent="0.25">
      <c r="C60" s="50"/>
      <c r="D60" s="128"/>
      <c r="E60" s="128"/>
      <c r="F60" s="128"/>
      <c r="G60" s="128"/>
    </row>
    <row r="61" spans="3:7" x14ac:dyDescent="0.25">
      <c r="C61" s="50"/>
      <c r="D61" s="128"/>
      <c r="E61" s="128"/>
      <c r="F61" s="128"/>
      <c r="G61" s="128"/>
    </row>
    <row r="62" spans="3:7" x14ac:dyDescent="0.25">
      <c r="C62" s="50"/>
      <c r="D62" s="128"/>
      <c r="E62" s="128"/>
      <c r="F62" s="128"/>
      <c r="G62" s="128"/>
    </row>
    <row r="63" spans="3:7" x14ac:dyDescent="0.25">
      <c r="C63" s="50"/>
      <c r="D63" s="128"/>
      <c r="E63" s="128"/>
      <c r="F63" s="128"/>
      <c r="G63" s="128"/>
    </row>
    <row r="64" spans="3:7" x14ac:dyDescent="0.25">
      <c r="C64" s="50"/>
      <c r="D64" s="128"/>
      <c r="E64" s="128"/>
      <c r="F64" s="128"/>
      <c r="G64" s="128"/>
    </row>
    <row r="65" spans="3:7" x14ac:dyDescent="0.25">
      <c r="C65" s="50"/>
      <c r="D65" s="128"/>
      <c r="E65" s="128"/>
      <c r="F65" s="128"/>
      <c r="G65" s="128"/>
    </row>
    <row r="66" spans="3:7" x14ac:dyDescent="0.25">
      <c r="C66" s="50"/>
      <c r="D66" s="128"/>
      <c r="E66" s="128"/>
      <c r="F66" s="128"/>
      <c r="G66" s="128"/>
    </row>
    <row r="67" spans="3:7" x14ac:dyDescent="0.25">
      <c r="C67" s="50"/>
      <c r="D67" s="128"/>
      <c r="E67" s="128"/>
      <c r="F67" s="128"/>
      <c r="G67" s="128"/>
    </row>
    <row r="68" spans="3:7" x14ac:dyDescent="0.25">
      <c r="C68" s="50"/>
      <c r="D68" s="128"/>
      <c r="E68" s="128"/>
      <c r="F68" s="128"/>
      <c r="G68" s="128"/>
    </row>
    <row r="69" spans="3:7" x14ac:dyDescent="0.25">
      <c r="C69" s="50"/>
      <c r="D69" s="128"/>
      <c r="E69" s="128"/>
      <c r="F69" s="128"/>
      <c r="G69" s="128"/>
    </row>
    <row r="70" spans="3:7" x14ac:dyDescent="0.25">
      <c r="C70" s="50"/>
      <c r="D70" s="128"/>
      <c r="E70" s="128"/>
      <c r="F70" s="128"/>
      <c r="G70" s="128"/>
    </row>
    <row r="71" spans="3:7" x14ac:dyDescent="0.25">
      <c r="C71" s="50"/>
      <c r="D71" s="128"/>
      <c r="E71" s="128"/>
      <c r="F71" s="128"/>
      <c r="G71" s="128"/>
    </row>
    <row r="72" spans="3:7" x14ac:dyDescent="0.25">
      <c r="C72" s="50"/>
      <c r="D72" s="128"/>
      <c r="E72" s="128"/>
      <c r="F72" s="128"/>
      <c r="G72" s="128"/>
    </row>
    <row r="73" spans="3:7" x14ac:dyDescent="0.25">
      <c r="C73" s="50"/>
      <c r="D73" s="128"/>
      <c r="E73" s="128"/>
      <c r="F73" s="128"/>
      <c r="G73" s="128"/>
    </row>
    <row r="74" spans="3:7" x14ac:dyDescent="0.25">
      <c r="C74" s="50"/>
      <c r="D74" s="128"/>
      <c r="E74" s="128"/>
      <c r="F74" s="128"/>
      <c r="G74" s="128"/>
    </row>
    <row r="75" spans="3:7" x14ac:dyDescent="0.25">
      <c r="C75" s="50"/>
      <c r="D75" s="128"/>
      <c r="E75" s="128"/>
      <c r="F75" s="128"/>
      <c r="G75" s="128"/>
    </row>
    <row r="76" spans="3:7" x14ac:dyDescent="0.25">
      <c r="C76" s="50"/>
      <c r="D76" s="128"/>
      <c r="E76" s="128"/>
      <c r="F76" s="128"/>
      <c r="G76" s="128"/>
    </row>
    <row r="77" spans="3:7" x14ac:dyDescent="0.25">
      <c r="C77" s="50"/>
      <c r="D77" s="128"/>
      <c r="E77" s="128"/>
      <c r="F77" s="128"/>
      <c r="G77" s="128"/>
    </row>
    <row r="78" spans="3:7" x14ac:dyDescent="0.25">
      <c r="C78" s="50"/>
      <c r="D78" s="128"/>
      <c r="E78" s="128"/>
      <c r="F78" s="128"/>
      <c r="G78" s="128"/>
    </row>
    <row r="79" spans="3:7" x14ac:dyDescent="0.25">
      <c r="C79" s="50"/>
      <c r="D79" s="128"/>
      <c r="E79" s="128"/>
      <c r="F79" s="128"/>
      <c r="G79" s="128"/>
    </row>
    <row r="80" spans="3:7" x14ac:dyDescent="0.25">
      <c r="C80" s="50"/>
      <c r="D80" s="128"/>
      <c r="E80" s="128"/>
      <c r="F80" s="128"/>
      <c r="G80" s="128"/>
    </row>
    <row r="81" spans="3:7" x14ac:dyDescent="0.25">
      <c r="C81" s="50"/>
      <c r="D81" s="128"/>
      <c r="E81" s="128"/>
      <c r="F81" s="128"/>
      <c r="G81" s="128"/>
    </row>
    <row r="82" spans="3:7" x14ac:dyDescent="0.25">
      <c r="C82" s="50"/>
      <c r="D82" s="128"/>
      <c r="E82" s="128"/>
      <c r="F82" s="128"/>
      <c r="G82" s="128"/>
    </row>
    <row r="83" spans="3:7" x14ac:dyDescent="0.25">
      <c r="C83" s="50"/>
      <c r="D83" s="128"/>
      <c r="E83" s="128"/>
      <c r="F83" s="128"/>
      <c r="G83" s="128"/>
    </row>
    <row r="84" spans="3:7" x14ac:dyDescent="0.25">
      <c r="C84" s="50"/>
      <c r="D84" s="128"/>
      <c r="E84" s="128"/>
      <c r="F84" s="128"/>
      <c r="G84" s="128"/>
    </row>
    <row r="85" spans="3:7" x14ac:dyDescent="0.25">
      <c r="C85" s="50"/>
      <c r="D85" s="128"/>
      <c r="E85" s="128"/>
      <c r="F85" s="128"/>
      <c r="G85" s="128"/>
    </row>
    <row r="86" spans="3:7" x14ac:dyDescent="0.25">
      <c r="C86" s="50"/>
      <c r="D86" s="128"/>
      <c r="E86" s="128"/>
      <c r="F86" s="128"/>
      <c r="G86" s="128"/>
    </row>
    <row r="87" spans="3:7" x14ac:dyDescent="0.25">
      <c r="C87" s="50"/>
      <c r="D87" s="128"/>
      <c r="E87" s="128"/>
      <c r="F87" s="128"/>
      <c r="G87" s="128"/>
    </row>
    <row r="88" spans="3:7" x14ac:dyDescent="0.25">
      <c r="C88" s="50"/>
      <c r="D88" s="128"/>
      <c r="E88" s="128"/>
      <c r="F88" s="128"/>
      <c r="G88" s="128"/>
    </row>
    <row r="89" spans="3:7" x14ac:dyDescent="0.25">
      <c r="C89" s="50"/>
      <c r="D89" s="128"/>
      <c r="E89" s="128"/>
      <c r="F89" s="128"/>
      <c r="G89" s="128"/>
    </row>
    <row r="90" spans="3:7" x14ac:dyDescent="0.25">
      <c r="C90" s="50"/>
      <c r="D90" s="128"/>
      <c r="E90" s="128"/>
      <c r="F90" s="128"/>
      <c r="G90" s="128"/>
    </row>
    <row r="91" spans="3:7" x14ac:dyDescent="0.25">
      <c r="C91" s="50"/>
      <c r="D91" s="128"/>
      <c r="E91" s="128"/>
      <c r="F91" s="128"/>
      <c r="G91" s="128"/>
    </row>
    <row r="92" spans="3:7" x14ac:dyDescent="0.25">
      <c r="C92" s="50"/>
      <c r="D92" s="128"/>
      <c r="E92" s="128"/>
      <c r="F92" s="128"/>
      <c r="G92" s="128"/>
    </row>
    <row r="93" spans="3:7" x14ac:dyDescent="0.25">
      <c r="C93" s="50"/>
      <c r="D93" s="128"/>
      <c r="E93" s="128"/>
      <c r="F93" s="128"/>
      <c r="G93" s="128"/>
    </row>
    <row r="94" spans="3:7" x14ac:dyDescent="0.25">
      <c r="C94" s="50"/>
      <c r="D94" s="128"/>
      <c r="E94" s="128"/>
      <c r="F94" s="128"/>
      <c r="G94" s="128"/>
    </row>
    <row r="95" spans="3:7" x14ac:dyDescent="0.25">
      <c r="C95" s="50"/>
      <c r="D95" s="128"/>
      <c r="E95" s="128"/>
      <c r="F95" s="128"/>
      <c r="G95" s="128"/>
    </row>
    <row r="96" spans="3:7" x14ac:dyDescent="0.25">
      <c r="C96" s="50"/>
      <c r="D96" s="128"/>
      <c r="E96" s="128"/>
      <c r="F96" s="128"/>
      <c r="G96" s="128"/>
    </row>
    <row r="97" spans="3:7" x14ac:dyDescent="0.25">
      <c r="C97" s="50"/>
      <c r="D97" s="128"/>
      <c r="E97" s="128"/>
      <c r="F97" s="128"/>
      <c r="G97" s="128"/>
    </row>
    <row r="98" spans="3:7" x14ac:dyDescent="0.25">
      <c r="C98" s="50"/>
      <c r="D98" s="128"/>
      <c r="E98" s="128"/>
      <c r="F98" s="128"/>
      <c r="G98" s="128"/>
    </row>
    <row r="99" spans="3:7" x14ac:dyDescent="0.25">
      <c r="C99" s="50"/>
      <c r="D99" s="128"/>
      <c r="E99" s="128"/>
      <c r="F99" s="128"/>
      <c r="G99" s="128"/>
    </row>
    <row r="100" spans="3:7" x14ac:dyDescent="0.25">
      <c r="C100" s="50"/>
      <c r="D100" s="128"/>
      <c r="E100" s="128"/>
      <c r="F100" s="128"/>
      <c r="G100" s="128"/>
    </row>
    <row r="101" spans="3:7" x14ac:dyDescent="0.25">
      <c r="C101" s="50"/>
      <c r="D101" s="128"/>
      <c r="E101" s="128"/>
      <c r="F101" s="128"/>
      <c r="G101" s="128"/>
    </row>
    <row r="102" spans="3:7" x14ac:dyDescent="0.25">
      <c r="C102" s="50"/>
      <c r="D102" s="128"/>
      <c r="E102" s="128"/>
      <c r="F102" s="128"/>
      <c r="G102" s="128"/>
    </row>
    <row r="103" spans="3:7" x14ac:dyDescent="0.25">
      <c r="C103" s="50"/>
      <c r="D103" s="128"/>
      <c r="E103" s="128"/>
      <c r="F103" s="128"/>
      <c r="G103" s="128"/>
    </row>
    <row r="104" spans="3:7" x14ac:dyDescent="0.25">
      <c r="C104" s="50"/>
      <c r="D104" s="128"/>
      <c r="E104" s="128"/>
      <c r="F104" s="128"/>
      <c r="G104" s="128"/>
    </row>
    <row r="105" spans="3:7" x14ac:dyDescent="0.25">
      <c r="C105" s="50"/>
      <c r="D105" s="128"/>
      <c r="E105" s="128"/>
      <c r="F105" s="128"/>
      <c r="G105" s="128"/>
    </row>
    <row r="106" spans="3:7" x14ac:dyDescent="0.25">
      <c r="C106" s="50"/>
      <c r="D106" s="128"/>
      <c r="E106" s="128"/>
      <c r="F106" s="128"/>
      <c r="G106" s="128"/>
    </row>
    <row r="107" spans="3:7" x14ac:dyDescent="0.25">
      <c r="C107" s="50"/>
      <c r="D107" s="128"/>
      <c r="E107" s="128"/>
      <c r="F107" s="128"/>
      <c r="G107" s="128"/>
    </row>
    <row r="108" spans="3:7" x14ac:dyDescent="0.25">
      <c r="C108" s="50"/>
      <c r="D108" s="128"/>
      <c r="E108" s="128"/>
      <c r="F108" s="128"/>
      <c r="G108" s="128"/>
    </row>
    <row r="109" spans="3:7" x14ac:dyDescent="0.25">
      <c r="C109" s="50"/>
      <c r="D109" s="128"/>
      <c r="E109" s="128"/>
      <c r="F109" s="128"/>
      <c r="G109" s="128"/>
    </row>
    <row r="110" spans="3:7" x14ac:dyDescent="0.25">
      <c r="C110" s="50"/>
      <c r="D110" s="128"/>
      <c r="E110" s="128"/>
      <c r="F110" s="128"/>
      <c r="G110" s="128"/>
    </row>
    <row r="111" spans="3:7" x14ac:dyDescent="0.25">
      <c r="C111" s="50"/>
      <c r="D111" s="128"/>
      <c r="E111" s="128"/>
      <c r="F111" s="128"/>
      <c r="G111" s="128"/>
    </row>
    <row r="112" spans="3:7" x14ac:dyDescent="0.25">
      <c r="C112" s="50"/>
      <c r="D112" s="128"/>
      <c r="E112" s="128"/>
      <c r="F112" s="128"/>
      <c r="G112" s="128"/>
    </row>
    <row r="113" spans="3:7" x14ac:dyDescent="0.25">
      <c r="C113" s="50"/>
      <c r="D113" s="128"/>
      <c r="E113" s="128"/>
      <c r="F113" s="128"/>
      <c r="G113" s="128"/>
    </row>
    <row r="114" spans="3:7" x14ac:dyDescent="0.25">
      <c r="C114" s="50"/>
      <c r="D114" s="128"/>
      <c r="E114" s="128"/>
      <c r="F114" s="128"/>
      <c r="G114" s="128"/>
    </row>
    <row r="115" spans="3:7" x14ac:dyDescent="0.25">
      <c r="C115" s="50"/>
      <c r="D115" s="128"/>
      <c r="E115" s="128"/>
      <c r="F115" s="128"/>
      <c r="G115" s="128"/>
    </row>
    <row r="116" spans="3:7" x14ac:dyDescent="0.25">
      <c r="C116" s="50"/>
      <c r="D116" s="128"/>
      <c r="E116" s="128"/>
      <c r="F116" s="128"/>
      <c r="G116" s="128"/>
    </row>
    <row r="117" spans="3:7" x14ac:dyDescent="0.25">
      <c r="C117" s="50"/>
      <c r="D117" s="128"/>
      <c r="E117" s="128"/>
      <c r="F117" s="128"/>
      <c r="G117" s="128"/>
    </row>
    <row r="118" spans="3:7" x14ac:dyDescent="0.25">
      <c r="C118" s="50"/>
      <c r="D118" s="128"/>
      <c r="E118" s="128"/>
      <c r="F118" s="128"/>
      <c r="G118" s="128"/>
    </row>
    <row r="119" spans="3:7" x14ac:dyDescent="0.25">
      <c r="C119" s="50"/>
      <c r="D119" s="128"/>
      <c r="E119" s="128"/>
      <c r="F119" s="128"/>
      <c r="G119" s="128"/>
    </row>
    <row r="120" spans="3:7" x14ac:dyDescent="0.25">
      <c r="C120" s="50"/>
      <c r="D120" s="128"/>
      <c r="E120" s="128"/>
      <c r="F120" s="128"/>
      <c r="G120" s="128"/>
    </row>
    <row r="121" spans="3:7" x14ac:dyDescent="0.25">
      <c r="C121" s="50"/>
      <c r="D121" s="128"/>
      <c r="E121" s="128"/>
      <c r="F121" s="128"/>
      <c r="G121" s="128"/>
    </row>
    <row r="122" spans="3:7" x14ac:dyDescent="0.25">
      <c r="C122" s="50"/>
      <c r="D122" s="128"/>
      <c r="E122" s="128"/>
      <c r="F122" s="128"/>
      <c r="G122" s="128"/>
    </row>
    <row r="123" spans="3:7" x14ac:dyDescent="0.25">
      <c r="C123" s="50"/>
      <c r="D123" s="128"/>
      <c r="E123" s="128"/>
      <c r="F123" s="128"/>
      <c r="G123" s="128"/>
    </row>
    <row r="124" spans="3:7" x14ac:dyDescent="0.25">
      <c r="C124" s="50"/>
      <c r="D124" s="128"/>
      <c r="E124" s="128"/>
      <c r="F124" s="128"/>
      <c r="G124" s="128"/>
    </row>
    <row r="125" spans="3:7" x14ac:dyDescent="0.25">
      <c r="C125" s="50"/>
      <c r="D125" s="128"/>
      <c r="E125" s="128"/>
      <c r="F125" s="128"/>
      <c r="G125" s="128"/>
    </row>
    <row r="126" spans="3:7" x14ac:dyDescent="0.25">
      <c r="C126" s="50"/>
      <c r="D126" s="128"/>
      <c r="E126" s="128"/>
      <c r="F126" s="128"/>
      <c r="G126" s="128"/>
    </row>
    <row r="127" spans="3:7" x14ac:dyDescent="0.25">
      <c r="C127" s="50"/>
      <c r="D127" s="128"/>
      <c r="E127" s="128"/>
      <c r="F127" s="128"/>
      <c r="G127" s="128"/>
    </row>
    <row r="128" spans="3:7" x14ac:dyDescent="0.25">
      <c r="C128" s="50"/>
      <c r="D128" s="128"/>
      <c r="E128" s="128"/>
      <c r="F128" s="128"/>
      <c r="G128" s="128"/>
    </row>
    <row r="129" spans="3:7" x14ac:dyDescent="0.25">
      <c r="C129" s="50"/>
      <c r="D129" s="128"/>
      <c r="E129" s="128"/>
      <c r="F129" s="128"/>
      <c r="G129" s="128"/>
    </row>
    <row r="130" spans="3:7" x14ac:dyDescent="0.25">
      <c r="C130" s="50"/>
      <c r="D130" s="128"/>
      <c r="E130" s="128"/>
      <c r="F130" s="128"/>
      <c r="G130" s="128"/>
    </row>
    <row r="131" spans="3:7" x14ac:dyDescent="0.25">
      <c r="C131" s="50"/>
      <c r="D131" s="128"/>
      <c r="E131" s="128"/>
      <c r="F131" s="128"/>
      <c r="G131" s="128"/>
    </row>
    <row r="132" spans="3:7" x14ac:dyDescent="0.25">
      <c r="C132" s="50"/>
      <c r="D132" s="128"/>
      <c r="E132" s="128"/>
      <c r="F132" s="128"/>
      <c r="G132" s="128"/>
    </row>
    <row r="133" spans="3:7" x14ac:dyDescent="0.25">
      <c r="C133" s="50"/>
      <c r="D133" s="128"/>
      <c r="E133" s="128"/>
      <c r="F133" s="128"/>
      <c r="G133" s="128"/>
    </row>
    <row r="134" spans="3:7" x14ac:dyDescent="0.25">
      <c r="C134" s="50"/>
      <c r="D134" s="128"/>
      <c r="E134" s="128"/>
      <c r="F134" s="128"/>
      <c r="G134" s="128"/>
    </row>
    <row r="135" spans="3:7" x14ac:dyDescent="0.25">
      <c r="C135" s="50"/>
      <c r="D135" s="128"/>
      <c r="E135" s="128"/>
      <c r="F135" s="128"/>
      <c r="G135" s="128"/>
    </row>
    <row r="136" spans="3:7" x14ac:dyDescent="0.25">
      <c r="C136" s="50"/>
      <c r="D136" s="128"/>
      <c r="E136" s="128"/>
      <c r="F136" s="128"/>
      <c r="G136" s="128"/>
    </row>
    <row r="137" spans="3:7" x14ac:dyDescent="0.25">
      <c r="C137" s="50"/>
      <c r="D137" s="128"/>
      <c r="E137" s="128"/>
      <c r="F137" s="128"/>
      <c r="G137" s="128"/>
    </row>
    <row r="138" spans="3:7" x14ac:dyDescent="0.25">
      <c r="C138" s="50"/>
      <c r="D138" s="128"/>
      <c r="E138" s="128"/>
      <c r="F138" s="128"/>
      <c r="G138" s="128"/>
    </row>
    <row r="139" spans="3:7" x14ac:dyDescent="0.25">
      <c r="C139" s="50"/>
      <c r="D139" s="128"/>
      <c r="E139" s="128"/>
      <c r="F139" s="128"/>
      <c r="G139" s="128"/>
    </row>
    <row r="140" spans="3:7" x14ac:dyDescent="0.25">
      <c r="C140" s="50"/>
      <c r="D140" s="128"/>
      <c r="E140" s="128"/>
      <c r="F140" s="128"/>
      <c r="G140" s="128"/>
    </row>
    <row r="141" spans="3:7" x14ac:dyDescent="0.25">
      <c r="C141" s="50"/>
      <c r="D141" s="128"/>
      <c r="E141" s="128"/>
      <c r="F141" s="128"/>
      <c r="G141" s="128"/>
    </row>
    <row r="142" spans="3:7" x14ac:dyDescent="0.25">
      <c r="C142" s="50"/>
      <c r="D142" s="128"/>
      <c r="E142" s="128"/>
      <c r="F142" s="128"/>
      <c r="G142" s="128"/>
    </row>
    <row r="143" spans="3:7" x14ac:dyDescent="0.25">
      <c r="C143" s="50"/>
      <c r="D143" s="128"/>
      <c r="E143" s="128"/>
      <c r="F143" s="128"/>
      <c r="G143" s="128"/>
    </row>
    <row r="144" spans="3:7" x14ac:dyDescent="0.25">
      <c r="C144" s="50"/>
      <c r="D144" s="128"/>
      <c r="E144" s="128"/>
      <c r="F144" s="128"/>
      <c r="G144" s="128"/>
    </row>
    <row r="145" spans="3:7" x14ac:dyDescent="0.25">
      <c r="C145" s="50"/>
      <c r="D145" s="128"/>
      <c r="E145" s="128"/>
      <c r="F145" s="128"/>
      <c r="G145" s="128"/>
    </row>
    <row r="146" spans="3:7" x14ac:dyDescent="0.25">
      <c r="C146" s="50"/>
      <c r="D146" s="128"/>
      <c r="E146" s="128"/>
      <c r="F146" s="128"/>
      <c r="G146" s="128"/>
    </row>
    <row r="147" spans="3:7" x14ac:dyDescent="0.25">
      <c r="C147" s="50"/>
      <c r="D147" s="128"/>
      <c r="E147" s="128"/>
      <c r="F147" s="128"/>
      <c r="G147" s="128"/>
    </row>
    <row r="148" spans="3:7" x14ac:dyDescent="0.25">
      <c r="C148" s="50"/>
      <c r="D148" s="128"/>
      <c r="E148" s="128"/>
      <c r="F148" s="128"/>
      <c r="G148" s="128"/>
    </row>
    <row r="149" spans="3:7" x14ac:dyDescent="0.25">
      <c r="C149" s="50"/>
      <c r="D149" s="128"/>
      <c r="E149" s="128"/>
      <c r="F149" s="128"/>
      <c r="G149" s="128"/>
    </row>
    <row r="150" spans="3:7" x14ac:dyDescent="0.25">
      <c r="C150" s="50"/>
      <c r="D150" s="128"/>
      <c r="E150" s="128"/>
      <c r="F150" s="128"/>
      <c r="G150" s="128"/>
    </row>
  </sheetData>
  <mergeCells count="5">
    <mergeCell ref="A40:C40"/>
    <mergeCell ref="A5:K5"/>
    <mergeCell ref="A2:H2"/>
    <mergeCell ref="A3:H3"/>
    <mergeCell ref="A4:H4"/>
  </mergeCells>
  <pageMargins left="0.11811023622047245" right="0.11811023622047245" top="0.78740157480314965" bottom="0.78740157480314965" header="0.31496062992125984" footer="0.31496062992125984"/>
  <pageSetup paperSize="9" scale="90"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2"/>
  <sheetViews>
    <sheetView workbookViewId="0">
      <selection activeCell="I7" sqref="I7:J32"/>
    </sheetView>
  </sheetViews>
  <sheetFormatPr defaultRowHeight="15" x14ac:dyDescent="0.25"/>
  <cols>
    <col min="1" max="1" width="5.42578125" bestFit="1" customWidth="1"/>
    <col min="2" max="2" width="11.28515625" bestFit="1" customWidth="1"/>
    <col min="3" max="3" width="68.7109375" style="33" customWidth="1"/>
    <col min="4" max="4" width="4.7109375" style="48" bestFit="1" customWidth="1"/>
    <col min="5" max="7" width="9.28515625" bestFit="1" customWidth="1"/>
    <col min="8" max="8" width="6.42578125" bestFit="1" customWidth="1"/>
    <col min="9" max="9" width="7.140625" bestFit="1" customWidth="1"/>
    <col min="10" max="10" width="10.140625" bestFit="1" customWidth="1"/>
  </cols>
  <sheetData>
    <row r="1" spans="1:10" x14ac:dyDescent="0.25">
      <c r="A1" s="18"/>
      <c r="B1" s="18"/>
      <c r="D1" s="51"/>
    </row>
    <row r="2" spans="1:10" ht="18.75" x14ac:dyDescent="0.25">
      <c r="A2" s="853" t="s">
        <v>0</v>
      </c>
      <c r="B2" s="853"/>
      <c r="C2" s="853"/>
      <c r="D2" s="853"/>
      <c r="E2" s="853"/>
      <c r="F2" s="853"/>
      <c r="G2" s="853"/>
    </row>
    <row r="3" spans="1:10" ht="18.75" x14ac:dyDescent="0.25">
      <c r="A3" s="853" t="s">
        <v>1</v>
      </c>
      <c r="B3" s="853"/>
      <c r="C3" s="853"/>
      <c r="D3" s="853"/>
      <c r="E3" s="853"/>
      <c r="F3" s="853"/>
      <c r="G3" s="853"/>
    </row>
    <row r="4" spans="1:10" ht="19.5" thickBot="1" x14ac:dyDescent="0.3">
      <c r="A4" s="889" t="s">
        <v>2</v>
      </c>
      <c r="B4" s="889"/>
      <c r="C4" s="889"/>
      <c r="D4" s="889"/>
      <c r="E4" s="889"/>
      <c r="F4" s="889"/>
      <c r="G4" s="889"/>
    </row>
    <row r="5" spans="1:10" ht="23.25" x14ac:dyDescent="0.25">
      <c r="A5" s="1022" t="s">
        <v>354</v>
      </c>
      <c r="B5" s="1023"/>
      <c r="C5" s="1023"/>
      <c r="D5" s="1023"/>
      <c r="E5" s="1023"/>
      <c r="F5" s="1023"/>
      <c r="G5" s="1023"/>
      <c r="H5" s="1023"/>
      <c r="I5" s="1023"/>
      <c r="J5" s="1024"/>
    </row>
    <row r="6" spans="1:10" x14ac:dyDescent="0.25">
      <c r="A6" s="469" t="s">
        <v>13</v>
      </c>
      <c r="B6" s="469" t="s">
        <v>14</v>
      </c>
      <c r="C6" s="469" t="s">
        <v>15</v>
      </c>
      <c r="D6" s="469" t="s">
        <v>7</v>
      </c>
      <c r="E6" s="470" t="s">
        <v>2862</v>
      </c>
      <c r="F6" s="470" t="s">
        <v>2766</v>
      </c>
      <c r="G6" s="470" t="s">
        <v>2776</v>
      </c>
      <c r="H6" s="151" t="s">
        <v>1462</v>
      </c>
      <c r="I6" s="151" t="s">
        <v>868</v>
      </c>
      <c r="J6" s="151" t="s">
        <v>869</v>
      </c>
    </row>
    <row r="7" spans="1:10" ht="25.5" x14ac:dyDescent="0.25">
      <c r="A7" s="138">
        <v>1</v>
      </c>
      <c r="B7" s="192">
        <v>6002014</v>
      </c>
      <c r="C7" s="139" t="s">
        <v>3263</v>
      </c>
      <c r="D7" s="59" t="s">
        <v>353</v>
      </c>
      <c r="E7" s="59"/>
      <c r="F7" s="59">
        <v>20</v>
      </c>
      <c r="G7" s="458">
        <v>15</v>
      </c>
      <c r="H7" s="479">
        <f>G7+F7+E7</f>
        <v>35</v>
      </c>
      <c r="I7" s="511">
        <v>85</v>
      </c>
      <c r="J7" s="583">
        <f>H7*I7</f>
        <v>2975</v>
      </c>
    </row>
    <row r="8" spans="1:10" ht="25.5" x14ac:dyDescent="0.25">
      <c r="A8" s="138">
        <v>2</v>
      </c>
      <c r="B8" s="192">
        <v>6002015</v>
      </c>
      <c r="C8" s="139" t="s">
        <v>3264</v>
      </c>
      <c r="D8" s="59" t="s">
        <v>353</v>
      </c>
      <c r="E8" s="59"/>
      <c r="F8" s="59">
        <v>20</v>
      </c>
      <c r="G8" s="458">
        <v>50</v>
      </c>
      <c r="H8" s="479">
        <f t="shared" ref="H8:H31" si="0">G8+F8+E8</f>
        <v>70</v>
      </c>
      <c r="I8" s="511">
        <v>69.8</v>
      </c>
      <c r="J8" s="583">
        <f t="shared" ref="J8:J31" si="1">H8*I8</f>
        <v>4886</v>
      </c>
    </row>
    <row r="9" spans="1:10" ht="25.5" x14ac:dyDescent="0.25">
      <c r="A9" s="138">
        <v>3</v>
      </c>
      <c r="B9" s="192">
        <v>6002020</v>
      </c>
      <c r="C9" s="139" t="s">
        <v>3265</v>
      </c>
      <c r="D9" s="59" t="s">
        <v>353</v>
      </c>
      <c r="E9" s="59"/>
      <c r="F9" s="59">
        <v>30</v>
      </c>
      <c r="G9" s="458">
        <v>50</v>
      </c>
      <c r="H9" s="479">
        <f t="shared" si="0"/>
        <v>80</v>
      </c>
      <c r="I9" s="511">
        <v>46</v>
      </c>
      <c r="J9" s="583">
        <f t="shared" si="1"/>
        <v>3680</v>
      </c>
    </row>
    <row r="10" spans="1:10" ht="25.5" x14ac:dyDescent="0.25">
      <c r="A10" s="138">
        <v>4</v>
      </c>
      <c r="B10" s="192">
        <v>6002019</v>
      </c>
      <c r="C10" s="139" t="s">
        <v>3266</v>
      </c>
      <c r="D10" s="59" t="s">
        <v>353</v>
      </c>
      <c r="E10" s="59"/>
      <c r="F10" s="59">
        <v>20</v>
      </c>
      <c r="G10" s="458">
        <v>50</v>
      </c>
      <c r="H10" s="479">
        <f t="shared" si="0"/>
        <v>70</v>
      </c>
      <c r="I10" s="511">
        <v>23</v>
      </c>
      <c r="J10" s="583">
        <f t="shared" si="1"/>
        <v>1610</v>
      </c>
    </row>
    <row r="11" spans="1:10" ht="25.5" x14ac:dyDescent="0.25">
      <c r="A11" s="138">
        <v>5</v>
      </c>
      <c r="B11" s="192">
        <v>6002021</v>
      </c>
      <c r="C11" s="139" t="s">
        <v>3267</v>
      </c>
      <c r="D11" s="59" t="s">
        <v>353</v>
      </c>
      <c r="E11" s="59"/>
      <c r="F11" s="59">
        <v>50</v>
      </c>
      <c r="G11" s="458">
        <v>500</v>
      </c>
      <c r="H11" s="479">
        <f t="shared" si="0"/>
        <v>550</v>
      </c>
      <c r="I11" s="511">
        <v>13.9</v>
      </c>
      <c r="J11" s="583">
        <f t="shared" si="1"/>
        <v>7645</v>
      </c>
    </row>
    <row r="12" spans="1:10" ht="51" x14ac:dyDescent="0.25">
      <c r="A12" s="138">
        <v>6</v>
      </c>
      <c r="B12" s="192">
        <v>6002022</v>
      </c>
      <c r="C12" s="139" t="s">
        <v>3268</v>
      </c>
      <c r="D12" s="59" t="s">
        <v>353</v>
      </c>
      <c r="E12" s="59"/>
      <c r="F12" s="59"/>
      <c r="G12" s="458">
        <v>50</v>
      </c>
      <c r="H12" s="479">
        <f t="shared" si="0"/>
        <v>50</v>
      </c>
      <c r="I12" s="511">
        <v>28</v>
      </c>
      <c r="J12" s="583">
        <f t="shared" si="1"/>
        <v>1400</v>
      </c>
    </row>
    <row r="13" spans="1:10" ht="51" x14ac:dyDescent="0.25">
      <c r="A13" s="138">
        <v>7</v>
      </c>
      <c r="B13" s="192">
        <v>6002023</v>
      </c>
      <c r="C13" s="139" t="s">
        <v>3269</v>
      </c>
      <c r="D13" s="59" t="s">
        <v>353</v>
      </c>
      <c r="E13" s="236"/>
      <c r="F13" s="236"/>
      <c r="G13" s="458">
        <v>1000</v>
      </c>
      <c r="H13" s="479">
        <f t="shared" si="0"/>
        <v>1000</v>
      </c>
      <c r="I13" s="511">
        <v>12.5</v>
      </c>
      <c r="J13" s="583">
        <f t="shared" si="1"/>
        <v>12500</v>
      </c>
    </row>
    <row r="14" spans="1:10" ht="51" x14ac:dyDescent="0.25">
      <c r="A14" s="138">
        <v>8</v>
      </c>
      <c r="B14" s="192">
        <v>6002024</v>
      </c>
      <c r="C14" s="139" t="s">
        <v>3270</v>
      </c>
      <c r="D14" s="59" t="s">
        <v>353</v>
      </c>
      <c r="E14" s="59"/>
      <c r="F14" s="59"/>
      <c r="G14" s="458">
        <v>500</v>
      </c>
      <c r="H14" s="479">
        <f t="shared" si="0"/>
        <v>500</v>
      </c>
      <c r="I14" s="511">
        <v>19.899999999999999</v>
      </c>
      <c r="J14" s="583">
        <f t="shared" si="1"/>
        <v>9950</v>
      </c>
    </row>
    <row r="15" spans="1:10" ht="51" x14ac:dyDescent="0.25">
      <c r="A15" s="138">
        <v>9</v>
      </c>
      <c r="B15" s="192">
        <v>6002025</v>
      </c>
      <c r="C15" s="139" t="s">
        <v>3271</v>
      </c>
      <c r="D15" s="59" t="s">
        <v>353</v>
      </c>
      <c r="E15" s="59"/>
      <c r="F15" s="59"/>
      <c r="G15" s="458">
        <v>300</v>
      </c>
      <c r="H15" s="479">
        <f t="shared" si="0"/>
        <v>300</v>
      </c>
      <c r="I15" s="511">
        <v>13.9</v>
      </c>
      <c r="J15" s="583">
        <f t="shared" si="1"/>
        <v>4170</v>
      </c>
    </row>
    <row r="16" spans="1:10" ht="38.25" x14ac:dyDescent="0.25">
      <c r="A16" s="138">
        <v>10</v>
      </c>
      <c r="B16" s="192">
        <v>6002026</v>
      </c>
      <c r="C16" s="139" t="s">
        <v>3272</v>
      </c>
      <c r="D16" s="59" t="s">
        <v>353</v>
      </c>
      <c r="E16" s="59"/>
      <c r="F16" s="59">
        <v>20</v>
      </c>
      <c r="G16" s="458">
        <v>300</v>
      </c>
      <c r="H16" s="479">
        <f t="shared" si="0"/>
        <v>320</v>
      </c>
      <c r="I16" s="511">
        <v>12.9</v>
      </c>
      <c r="J16" s="583">
        <f t="shared" si="1"/>
        <v>4128</v>
      </c>
    </row>
    <row r="17" spans="1:10" ht="63.75" x14ac:dyDescent="0.25">
      <c r="A17" s="138">
        <v>11</v>
      </c>
      <c r="B17" s="192">
        <v>21001270</v>
      </c>
      <c r="C17" s="139" t="s">
        <v>2130</v>
      </c>
      <c r="D17" s="59" t="s">
        <v>353</v>
      </c>
      <c r="E17" s="59"/>
      <c r="F17" s="59"/>
      <c r="G17" s="458">
        <v>50</v>
      </c>
      <c r="H17" s="479">
        <f t="shared" si="0"/>
        <v>50</v>
      </c>
      <c r="I17" s="511">
        <v>89.9</v>
      </c>
      <c r="J17" s="583">
        <f t="shared" si="1"/>
        <v>4495</v>
      </c>
    </row>
    <row r="18" spans="1:10" ht="38.25" x14ac:dyDescent="0.25">
      <c r="A18" s="138">
        <v>12</v>
      </c>
      <c r="B18" s="192">
        <v>6002028</v>
      </c>
      <c r="C18" s="139" t="s">
        <v>3273</v>
      </c>
      <c r="D18" s="59" t="s">
        <v>2126</v>
      </c>
      <c r="E18" s="59"/>
      <c r="F18" s="59">
        <v>200</v>
      </c>
      <c r="G18" s="458">
        <v>100</v>
      </c>
      <c r="H18" s="479">
        <f t="shared" si="0"/>
        <v>300</v>
      </c>
      <c r="I18" s="511">
        <v>69.900000000000006</v>
      </c>
      <c r="J18" s="583">
        <f t="shared" si="1"/>
        <v>20970</v>
      </c>
    </row>
    <row r="19" spans="1:10" ht="38.25" x14ac:dyDescent="0.25">
      <c r="A19" s="138">
        <v>13</v>
      </c>
      <c r="B19" s="192">
        <v>6002029</v>
      </c>
      <c r="C19" s="139" t="s">
        <v>3274</v>
      </c>
      <c r="D19" s="59" t="s">
        <v>2126</v>
      </c>
      <c r="E19" s="59"/>
      <c r="F19" s="59">
        <v>200</v>
      </c>
      <c r="G19" s="458">
        <v>100</v>
      </c>
      <c r="H19" s="479">
        <f t="shared" si="0"/>
        <v>300</v>
      </c>
      <c r="I19" s="511">
        <v>67.900000000000006</v>
      </c>
      <c r="J19" s="583">
        <f t="shared" si="1"/>
        <v>20370</v>
      </c>
    </row>
    <row r="20" spans="1:10" ht="38.25" x14ac:dyDescent="0.25">
      <c r="A20" s="138">
        <v>14</v>
      </c>
      <c r="B20" s="192">
        <v>6002030</v>
      </c>
      <c r="C20" s="139" t="s">
        <v>3275</v>
      </c>
      <c r="D20" s="59" t="s">
        <v>353</v>
      </c>
      <c r="E20" s="59"/>
      <c r="F20" s="59">
        <v>200</v>
      </c>
      <c r="G20" s="458">
        <v>300</v>
      </c>
      <c r="H20" s="479">
        <f t="shared" si="0"/>
        <v>500</v>
      </c>
      <c r="I20" s="511">
        <v>18.77</v>
      </c>
      <c r="J20" s="583">
        <f t="shared" si="1"/>
        <v>9385</v>
      </c>
    </row>
    <row r="21" spans="1:10" ht="38.25" x14ac:dyDescent="0.25">
      <c r="A21" s="138">
        <v>15</v>
      </c>
      <c r="B21" s="192">
        <v>6002032</v>
      </c>
      <c r="C21" s="139" t="s">
        <v>3276</v>
      </c>
      <c r="D21" s="59" t="s">
        <v>2127</v>
      </c>
      <c r="E21" s="59"/>
      <c r="F21" s="59">
        <v>10</v>
      </c>
      <c r="G21" s="458">
        <v>100</v>
      </c>
      <c r="H21" s="479">
        <f t="shared" si="0"/>
        <v>110</v>
      </c>
      <c r="I21" s="511">
        <v>44.9</v>
      </c>
      <c r="J21" s="583">
        <f t="shared" si="1"/>
        <v>4939</v>
      </c>
    </row>
    <row r="22" spans="1:10" ht="38.25" x14ac:dyDescent="0.25">
      <c r="A22" s="138">
        <v>16</v>
      </c>
      <c r="B22" s="192">
        <v>6002033</v>
      </c>
      <c r="C22" s="139" t="s">
        <v>3277</v>
      </c>
      <c r="D22" s="59" t="s">
        <v>2126</v>
      </c>
      <c r="E22" s="59"/>
      <c r="F22" s="59">
        <v>20</v>
      </c>
      <c r="G22" s="458">
        <v>100</v>
      </c>
      <c r="H22" s="479">
        <f t="shared" si="0"/>
        <v>120</v>
      </c>
      <c r="I22" s="511">
        <v>45</v>
      </c>
      <c r="J22" s="583">
        <f t="shared" si="1"/>
        <v>5400</v>
      </c>
    </row>
    <row r="23" spans="1:10" ht="38.25" x14ac:dyDescent="0.25">
      <c r="A23" s="138">
        <v>17</v>
      </c>
      <c r="B23" s="192">
        <v>6002034</v>
      </c>
      <c r="C23" s="139" t="s">
        <v>3278</v>
      </c>
      <c r="D23" s="59" t="s">
        <v>2126</v>
      </c>
      <c r="E23" s="59"/>
      <c r="F23" s="59"/>
      <c r="G23" s="458">
        <v>100</v>
      </c>
      <c r="H23" s="479">
        <f t="shared" si="0"/>
        <v>100</v>
      </c>
      <c r="I23" s="511">
        <v>40</v>
      </c>
      <c r="J23" s="583">
        <f t="shared" si="1"/>
        <v>4000</v>
      </c>
    </row>
    <row r="24" spans="1:10" ht="63.75" x14ac:dyDescent="0.25">
      <c r="A24" s="138">
        <v>18</v>
      </c>
      <c r="B24" s="192">
        <v>6002041</v>
      </c>
      <c r="C24" s="139" t="s">
        <v>3279</v>
      </c>
      <c r="D24" s="59" t="s">
        <v>139</v>
      </c>
      <c r="E24" s="59"/>
      <c r="F24" s="59">
        <v>20</v>
      </c>
      <c r="G24" s="458">
        <v>50</v>
      </c>
      <c r="H24" s="479">
        <f t="shared" si="0"/>
        <v>70</v>
      </c>
      <c r="I24" s="511">
        <v>900</v>
      </c>
      <c r="J24" s="583">
        <f t="shared" si="1"/>
        <v>63000</v>
      </c>
    </row>
    <row r="25" spans="1:10" ht="76.5" x14ac:dyDescent="0.25">
      <c r="A25" s="138">
        <v>19</v>
      </c>
      <c r="B25" s="192">
        <v>6002040</v>
      </c>
      <c r="C25" s="139" t="s">
        <v>3280</v>
      </c>
      <c r="D25" s="59" t="s">
        <v>2128</v>
      </c>
      <c r="E25" s="59"/>
      <c r="F25" s="59">
        <v>20</v>
      </c>
      <c r="G25" s="458">
        <v>50</v>
      </c>
      <c r="H25" s="479">
        <f t="shared" si="0"/>
        <v>70</v>
      </c>
      <c r="I25" s="511">
        <v>900</v>
      </c>
      <c r="J25" s="583">
        <f t="shared" si="1"/>
        <v>63000</v>
      </c>
    </row>
    <row r="26" spans="1:10" ht="25.5" x14ac:dyDescent="0.25">
      <c r="A26" s="138">
        <v>20</v>
      </c>
      <c r="B26" s="192">
        <v>6002063</v>
      </c>
      <c r="C26" s="139" t="s">
        <v>3281</v>
      </c>
      <c r="D26" s="59" t="s">
        <v>52</v>
      </c>
      <c r="E26" s="59"/>
      <c r="F26" s="59">
        <v>10</v>
      </c>
      <c r="G26" s="458">
        <v>100</v>
      </c>
      <c r="H26" s="479">
        <f t="shared" si="0"/>
        <v>110</v>
      </c>
      <c r="I26" s="511">
        <v>45</v>
      </c>
      <c r="J26" s="583">
        <f t="shared" si="1"/>
        <v>4950</v>
      </c>
    </row>
    <row r="27" spans="1:10" ht="25.5" x14ac:dyDescent="0.25">
      <c r="A27" s="138">
        <v>21</v>
      </c>
      <c r="B27" s="192">
        <v>6002062</v>
      </c>
      <c r="C27" s="139" t="s">
        <v>3282</v>
      </c>
      <c r="D27" s="59" t="s">
        <v>52</v>
      </c>
      <c r="E27" s="59"/>
      <c r="F27" s="59">
        <v>10</v>
      </c>
      <c r="G27" s="458">
        <v>100</v>
      </c>
      <c r="H27" s="479">
        <f t="shared" si="0"/>
        <v>110</v>
      </c>
      <c r="I27" s="511">
        <v>45</v>
      </c>
      <c r="J27" s="583">
        <f t="shared" si="1"/>
        <v>4950</v>
      </c>
    </row>
    <row r="28" spans="1:10" x14ac:dyDescent="0.25">
      <c r="A28" s="138">
        <v>22</v>
      </c>
      <c r="B28" s="192">
        <v>6002042</v>
      </c>
      <c r="C28" s="139" t="s">
        <v>3283</v>
      </c>
      <c r="D28" s="59" t="s">
        <v>20</v>
      </c>
      <c r="E28" s="59"/>
      <c r="F28" s="59">
        <v>200</v>
      </c>
      <c r="G28" s="458">
        <v>500</v>
      </c>
      <c r="H28" s="479">
        <f t="shared" si="0"/>
        <v>700</v>
      </c>
      <c r="I28" s="511">
        <v>9.9499999999999993</v>
      </c>
      <c r="J28" s="583">
        <f t="shared" si="1"/>
        <v>6964.9999999999991</v>
      </c>
    </row>
    <row r="29" spans="1:10" ht="63.75" x14ac:dyDescent="0.25">
      <c r="A29" s="138">
        <v>23</v>
      </c>
      <c r="B29" s="192">
        <v>6001760</v>
      </c>
      <c r="C29" s="139" t="s">
        <v>3284</v>
      </c>
      <c r="D29" s="59" t="s">
        <v>2126</v>
      </c>
      <c r="E29" s="59"/>
      <c r="F29" s="59"/>
      <c r="G29" s="458">
        <v>50</v>
      </c>
      <c r="H29" s="479">
        <f t="shared" si="0"/>
        <v>50</v>
      </c>
      <c r="I29" s="511">
        <v>100</v>
      </c>
      <c r="J29" s="583">
        <f t="shared" si="1"/>
        <v>5000</v>
      </c>
    </row>
    <row r="30" spans="1:10" ht="76.5" x14ac:dyDescent="0.25">
      <c r="A30" s="138">
        <v>24</v>
      </c>
      <c r="B30" s="192">
        <v>6001756</v>
      </c>
      <c r="C30" s="139" t="s">
        <v>3285</v>
      </c>
      <c r="D30" s="59" t="s">
        <v>353</v>
      </c>
      <c r="E30" s="59">
        <v>30</v>
      </c>
      <c r="F30" s="59"/>
      <c r="G30" s="458">
        <v>400</v>
      </c>
      <c r="H30" s="479">
        <f t="shared" si="0"/>
        <v>430</v>
      </c>
      <c r="I30" s="511">
        <v>13.9</v>
      </c>
      <c r="J30" s="583">
        <f t="shared" si="1"/>
        <v>5977</v>
      </c>
    </row>
    <row r="31" spans="1:10" ht="38.25" x14ac:dyDescent="0.25">
      <c r="A31" s="138">
        <v>25</v>
      </c>
      <c r="B31" s="192">
        <v>6002061</v>
      </c>
      <c r="C31" s="139" t="s">
        <v>3286</v>
      </c>
      <c r="D31" s="59" t="s">
        <v>2129</v>
      </c>
      <c r="E31" s="59"/>
      <c r="F31" s="59">
        <v>200</v>
      </c>
      <c r="G31" s="458">
        <v>100</v>
      </c>
      <c r="H31" s="479">
        <f t="shared" si="0"/>
        <v>300</v>
      </c>
      <c r="I31" s="511">
        <v>58.7</v>
      </c>
      <c r="J31" s="583">
        <f t="shared" si="1"/>
        <v>17610</v>
      </c>
    </row>
    <row r="32" spans="1:10" x14ac:dyDescent="0.25">
      <c r="A32" s="1000" t="s">
        <v>2885</v>
      </c>
      <c r="B32" s="1001"/>
      <c r="C32" s="1001"/>
      <c r="D32" s="1002"/>
      <c r="E32" s="539"/>
      <c r="F32" s="539"/>
      <c r="G32" s="539"/>
      <c r="H32" s="539"/>
      <c r="I32" s="702"/>
      <c r="J32" s="586">
        <f>SUM(J7:J31)</f>
        <v>293955</v>
      </c>
    </row>
  </sheetData>
  <mergeCells count="5">
    <mergeCell ref="A32:D32"/>
    <mergeCell ref="A5:J5"/>
    <mergeCell ref="A2:G2"/>
    <mergeCell ref="A3:G3"/>
    <mergeCell ref="A4:G4"/>
  </mergeCells>
  <pageMargins left="0.11811023622047245" right="0.11811023622047245" top="0.78740157480314965" bottom="0.78740157480314965" header="0.31496062992125984" footer="0.31496062992125984"/>
  <pageSetup paperSize="9" scale="9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98"/>
  <sheetViews>
    <sheetView topLeftCell="A79" workbookViewId="0">
      <selection activeCell="F65" sqref="F65"/>
    </sheetView>
  </sheetViews>
  <sheetFormatPr defaultRowHeight="15" x14ac:dyDescent="0.25"/>
  <cols>
    <col min="1" max="1" width="6.5703125" customWidth="1"/>
    <col min="2" max="2" width="11.140625" style="128" bestFit="1" customWidth="1"/>
    <col min="3" max="3" width="58.28515625" style="16" customWidth="1"/>
    <col min="4" max="4" width="4.5703125" bestFit="1" customWidth="1"/>
    <col min="6" max="6" width="9.140625" style="128"/>
    <col min="7" max="7" width="6" bestFit="1" customWidth="1"/>
    <col min="8" max="8" width="6.85546875" bestFit="1" customWidth="1"/>
    <col min="9" max="9" width="5.140625" bestFit="1" customWidth="1"/>
    <col min="10" max="10" width="5.5703125" bestFit="1" customWidth="1"/>
    <col min="11" max="11" width="5.7109375" bestFit="1" customWidth="1"/>
    <col min="13" max="13" width="8.140625" bestFit="1" customWidth="1"/>
    <col min="14" max="14" width="6.42578125" bestFit="1" customWidth="1"/>
    <col min="15" max="15" width="7.140625" bestFit="1" customWidth="1"/>
    <col min="16" max="16" width="10.140625" bestFit="1" customWidth="1"/>
  </cols>
  <sheetData>
    <row r="1" spans="1:16" x14ac:dyDescent="0.25">
      <c r="A1" s="454"/>
      <c r="B1" s="177"/>
      <c r="D1" s="454"/>
    </row>
    <row r="2" spans="1:16" ht="20.25" x14ac:dyDescent="0.25">
      <c r="A2" s="1025" t="s">
        <v>0</v>
      </c>
      <c r="B2" s="1025"/>
      <c r="C2" s="1025"/>
      <c r="D2" s="1025"/>
      <c r="E2" s="1025"/>
      <c r="F2" s="1025"/>
      <c r="G2" s="1025"/>
      <c r="H2" s="1025"/>
      <c r="I2" s="1025"/>
      <c r="J2" s="1025"/>
      <c r="K2" s="1025"/>
      <c r="L2" s="1025"/>
      <c r="M2" s="1025"/>
      <c r="N2" s="1025"/>
    </row>
    <row r="3" spans="1:16" ht="18.75" x14ac:dyDescent="0.25">
      <c r="A3" s="853" t="s">
        <v>1</v>
      </c>
      <c r="B3" s="853"/>
      <c r="C3" s="853"/>
      <c r="D3" s="853"/>
      <c r="E3" s="853"/>
      <c r="F3" s="853"/>
      <c r="G3" s="853"/>
      <c r="H3" s="853"/>
      <c r="I3" s="853"/>
      <c r="J3" s="853"/>
      <c r="K3" s="853"/>
      <c r="L3" s="853"/>
      <c r="M3" s="853"/>
      <c r="N3" s="853"/>
      <c r="O3" s="853"/>
    </row>
    <row r="4" spans="1:16" ht="16.5" thickBot="1" x14ac:dyDescent="0.3">
      <c r="A4" s="1026" t="s">
        <v>2</v>
      </c>
      <c r="B4" s="1026"/>
      <c r="C4" s="1026"/>
      <c r="D4" s="1026"/>
      <c r="E4" s="1026"/>
      <c r="F4" s="1026"/>
      <c r="G4" s="1026"/>
      <c r="H4" s="1026"/>
      <c r="I4" s="1026"/>
      <c r="J4" s="1026"/>
      <c r="K4" s="1026"/>
      <c r="L4" s="1026"/>
      <c r="M4" s="1026"/>
      <c r="N4" s="1026"/>
      <c r="O4" s="1026"/>
    </row>
    <row r="5" spans="1:16" ht="33.75" x14ac:dyDescent="0.25">
      <c r="A5" s="1027" t="s">
        <v>355</v>
      </c>
      <c r="B5" s="1028"/>
      <c r="C5" s="1028"/>
      <c r="D5" s="1028"/>
      <c r="E5" s="1028"/>
      <c r="F5" s="1028"/>
      <c r="G5" s="1028"/>
      <c r="H5" s="1028"/>
      <c r="I5" s="1028"/>
      <c r="J5" s="1028"/>
      <c r="K5" s="1028"/>
      <c r="L5" s="1028"/>
      <c r="M5" s="1028"/>
      <c r="N5" s="1028"/>
      <c r="O5" s="1028"/>
      <c r="P5" s="1028"/>
    </row>
    <row r="6" spans="1:16" ht="25.5" x14ac:dyDescent="0.25">
      <c r="A6" s="156" t="s">
        <v>13</v>
      </c>
      <c r="B6" s="156" t="s">
        <v>2613</v>
      </c>
      <c r="C6" s="156" t="s">
        <v>15</v>
      </c>
      <c r="D6" s="156" t="s">
        <v>7</v>
      </c>
      <c r="E6" s="156" t="s">
        <v>2753</v>
      </c>
      <c r="F6" s="156" t="s">
        <v>3747</v>
      </c>
      <c r="G6" s="156" t="s">
        <v>2862</v>
      </c>
      <c r="H6" s="156" t="s">
        <v>2769</v>
      </c>
      <c r="I6" s="156" t="s">
        <v>2772</v>
      </c>
      <c r="J6" s="156" t="s">
        <v>2882</v>
      </c>
      <c r="K6" s="156" t="s">
        <v>2776</v>
      </c>
      <c r="L6" s="156" t="s">
        <v>2779</v>
      </c>
      <c r="M6" s="156" t="s">
        <v>2780</v>
      </c>
      <c r="N6" s="151" t="s">
        <v>1462</v>
      </c>
      <c r="O6" s="151" t="s">
        <v>868</v>
      </c>
      <c r="P6" s="151" t="s">
        <v>869</v>
      </c>
    </row>
    <row r="7" spans="1:16" x14ac:dyDescent="0.25">
      <c r="A7" s="144">
        <v>1</v>
      </c>
      <c r="B7" s="178">
        <v>14001355</v>
      </c>
      <c r="C7" s="142" t="s">
        <v>2156</v>
      </c>
      <c r="D7" s="143" t="s">
        <v>25</v>
      </c>
      <c r="E7" s="143"/>
      <c r="F7" s="143"/>
      <c r="G7" s="143">
        <v>20</v>
      </c>
      <c r="H7" s="143">
        <v>60</v>
      </c>
      <c r="I7" s="143">
        <v>2</v>
      </c>
      <c r="J7" s="143">
        <v>100</v>
      </c>
      <c r="K7" s="236"/>
      <c r="L7" s="143">
        <v>2</v>
      </c>
      <c r="M7" s="143">
        <v>2</v>
      </c>
      <c r="N7" s="479">
        <f>M7+L7+K7+J7+I7+H7+G7+E7</f>
        <v>186</v>
      </c>
      <c r="O7" s="511">
        <v>1.46</v>
      </c>
      <c r="P7" s="583">
        <f>N7*O7</f>
        <v>271.56</v>
      </c>
    </row>
    <row r="8" spans="1:16" ht="51" x14ac:dyDescent="0.25">
      <c r="A8" s="144">
        <v>2</v>
      </c>
      <c r="B8" s="178">
        <v>14001671</v>
      </c>
      <c r="C8" s="142" t="s">
        <v>2157</v>
      </c>
      <c r="D8" s="143" t="s">
        <v>25</v>
      </c>
      <c r="E8" s="143"/>
      <c r="F8" s="143"/>
      <c r="G8" s="143">
        <v>10</v>
      </c>
      <c r="H8" s="143">
        <v>60</v>
      </c>
      <c r="I8" s="143">
        <v>1</v>
      </c>
      <c r="J8" s="143">
        <v>50</v>
      </c>
      <c r="K8" s="236">
        <v>2</v>
      </c>
      <c r="L8" s="143">
        <v>2</v>
      </c>
      <c r="M8" s="143">
        <v>2</v>
      </c>
      <c r="N8" s="479">
        <f t="shared" ref="N8:N71" si="0">M8+L8+K8+J8+I8+H8+G8+E8</f>
        <v>127</v>
      </c>
      <c r="O8" s="511">
        <v>15.33</v>
      </c>
      <c r="P8" s="583">
        <f t="shared" ref="P8:P71" si="1">N8*O8</f>
        <v>1946.91</v>
      </c>
    </row>
    <row r="9" spans="1:16" ht="25.5" x14ac:dyDescent="0.25">
      <c r="A9" s="144">
        <v>3</v>
      </c>
      <c r="B9" s="178">
        <v>14001674</v>
      </c>
      <c r="C9" s="142" t="s">
        <v>2190</v>
      </c>
      <c r="D9" s="143" t="s">
        <v>25</v>
      </c>
      <c r="E9" s="143">
        <v>10</v>
      </c>
      <c r="F9" s="143">
        <v>10</v>
      </c>
      <c r="G9" s="143">
        <v>10</v>
      </c>
      <c r="H9" s="143">
        <v>60</v>
      </c>
      <c r="I9" s="143">
        <v>4</v>
      </c>
      <c r="J9" s="143">
        <v>100</v>
      </c>
      <c r="K9" s="236">
        <v>2</v>
      </c>
      <c r="L9" s="143">
        <v>5</v>
      </c>
      <c r="M9" s="143">
        <v>2</v>
      </c>
      <c r="N9" s="479">
        <f t="shared" si="0"/>
        <v>193</v>
      </c>
      <c r="O9" s="511">
        <v>18.600000000000001</v>
      </c>
      <c r="P9" s="583">
        <f t="shared" si="1"/>
        <v>3589.8</v>
      </c>
    </row>
    <row r="10" spans="1:16" ht="25.5" x14ac:dyDescent="0.25">
      <c r="A10" s="144">
        <v>4</v>
      </c>
      <c r="B10" s="178">
        <v>14001673</v>
      </c>
      <c r="C10" s="142" t="s">
        <v>2740</v>
      </c>
      <c r="D10" s="143" t="s">
        <v>25</v>
      </c>
      <c r="E10" s="143"/>
      <c r="F10" s="143"/>
      <c r="G10" s="143">
        <v>30</v>
      </c>
      <c r="H10" s="143">
        <v>60</v>
      </c>
      <c r="I10" s="143">
        <v>2</v>
      </c>
      <c r="J10" s="143">
        <v>100</v>
      </c>
      <c r="K10" s="236">
        <v>2</v>
      </c>
      <c r="L10" s="143"/>
      <c r="M10" s="143">
        <v>2</v>
      </c>
      <c r="N10" s="479">
        <f t="shared" si="0"/>
        <v>196</v>
      </c>
      <c r="O10" s="511">
        <v>60</v>
      </c>
      <c r="P10" s="583">
        <f t="shared" si="1"/>
        <v>11760</v>
      </c>
    </row>
    <row r="11" spans="1:16" x14ac:dyDescent="0.25">
      <c r="A11" s="144">
        <v>5</v>
      </c>
      <c r="B11" s="178">
        <v>14001677</v>
      </c>
      <c r="C11" s="142" t="s">
        <v>2158</v>
      </c>
      <c r="D11" s="143" t="s">
        <v>25</v>
      </c>
      <c r="E11" s="313">
        <v>10</v>
      </c>
      <c r="F11" s="313">
        <v>10</v>
      </c>
      <c r="G11" s="313">
        <v>10</v>
      </c>
      <c r="H11" s="313">
        <v>60</v>
      </c>
      <c r="I11" s="313">
        <v>1</v>
      </c>
      <c r="J11" s="313">
        <v>30</v>
      </c>
      <c r="K11" s="236">
        <v>2</v>
      </c>
      <c r="L11" s="313">
        <v>8</v>
      </c>
      <c r="M11" s="313">
        <v>2</v>
      </c>
      <c r="N11" s="479">
        <f t="shared" si="0"/>
        <v>123</v>
      </c>
      <c r="O11" s="511">
        <v>45</v>
      </c>
      <c r="P11" s="583">
        <f t="shared" si="1"/>
        <v>5535</v>
      </c>
    </row>
    <row r="12" spans="1:16" x14ac:dyDescent="0.25">
      <c r="A12" s="144">
        <v>6</v>
      </c>
      <c r="B12" s="178">
        <v>14001680</v>
      </c>
      <c r="C12" s="142" t="s">
        <v>2160</v>
      </c>
      <c r="D12" s="143" t="s">
        <v>25</v>
      </c>
      <c r="E12" s="143">
        <v>10</v>
      </c>
      <c r="F12" s="143">
        <v>10</v>
      </c>
      <c r="G12" s="143">
        <v>20</v>
      </c>
      <c r="H12" s="143">
        <v>60</v>
      </c>
      <c r="I12" s="143">
        <v>1</v>
      </c>
      <c r="J12" s="143">
        <v>100</v>
      </c>
      <c r="K12" s="236">
        <v>2</v>
      </c>
      <c r="L12" s="143"/>
      <c r="M12" s="143">
        <v>2</v>
      </c>
      <c r="N12" s="479">
        <f t="shared" si="0"/>
        <v>195</v>
      </c>
      <c r="O12" s="511">
        <v>3.2</v>
      </c>
      <c r="P12" s="583">
        <f t="shared" si="1"/>
        <v>624</v>
      </c>
    </row>
    <row r="13" spans="1:16" x14ac:dyDescent="0.25">
      <c r="A13" s="144">
        <v>7</v>
      </c>
      <c r="B13" s="178">
        <v>14001682</v>
      </c>
      <c r="C13" s="142" t="s">
        <v>2161</v>
      </c>
      <c r="D13" s="143" t="s">
        <v>25</v>
      </c>
      <c r="E13" s="143"/>
      <c r="F13" s="143"/>
      <c r="G13" s="143">
        <v>20</v>
      </c>
      <c r="H13" s="143">
        <v>60</v>
      </c>
      <c r="I13" s="143">
        <v>1</v>
      </c>
      <c r="J13" s="143">
        <v>100</v>
      </c>
      <c r="K13" s="236">
        <v>2</v>
      </c>
      <c r="L13" s="143">
        <v>10</v>
      </c>
      <c r="M13" s="143">
        <v>2</v>
      </c>
      <c r="N13" s="479">
        <f t="shared" si="0"/>
        <v>195</v>
      </c>
      <c r="O13" s="511">
        <v>27.5</v>
      </c>
      <c r="P13" s="583">
        <f t="shared" si="1"/>
        <v>5362.5</v>
      </c>
    </row>
    <row r="14" spans="1:16" x14ac:dyDescent="0.25">
      <c r="A14" s="144">
        <v>8</v>
      </c>
      <c r="B14" s="178">
        <v>14001683</v>
      </c>
      <c r="C14" s="142" t="s">
        <v>2159</v>
      </c>
      <c r="D14" s="143" t="s">
        <v>25</v>
      </c>
      <c r="E14" s="143"/>
      <c r="F14" s="143"/>
      <c r="G14" s="143">
        <v>10</v>
      </c>
      <c r="H14" s="143">
        <v>60</v>
      </c>
      <c r="I14" s="143">
        <v>1</v>
      </c>
      <c r="J14" s="143">
        <v>100</v>
      </c>
      <c r="K14" s="236">
        <v>2</v>
      </c>
      <c r="L14" s="143"/>
      <c r="M14" s="143">
        <v>2</v>
      </c>
      <c r="N14" s="479">
        <f t="shared" si="0"/>
        <v>175</v>
      </c>
      <c r="O14" s="511">
        <v>11.9</v>
      </c>
      <c r="P14" s="583">
        <f t="shared" si="1"/>
        <v>2082.5</v>
      </c>
    </row>
    <row r="15" spans="1:16" ht="25.5" x14ac:dyDescent="0.25">
      <c r="A15" s="144">
        <v>9</v>
      </c>
      <c r="B15" s="178">
        <v>14001686</v>
      </c>
      <c r="C15" s="142" t="s">
        <v>2162</v>
      </c>
      <c r="D15" s="143" t="s">
        <v>25</v>
      </c>
      <c r="E15" s="143"/>
      <c r="F15" s="143"/>
      <c r="G15" s="143">
        <v>10</v>
      </c>
      <c r="H15" s="143">
        <v>60</v>
      </c>
      <c r="I15" s="143">
        <v>1</v>
      </c>
      <c r="J15" s="143">
        <v>100</v>
      </c>
      <c r="K15" s="236">
        <v>2</v>
      </c>
      <c r="L15" s="143"/>
      <c r="M15" s="143">
        <v>2</v>
      </c>
      <c r="N15" s="479">
        <f t="shared" si="0"/>
        <v>175</v>
      </c>
      <c r="O15" s="511">
        <v>8.9499999999999993</v>
      </c>
      <c r="P15" s="583">
        <f t="shared" si="1"/>
        <v>1566.2499999999998</v>
      </c>
    </row>
    <row r="16" spans="1:16" x14ac:dyDescent="0.25">
      <c r="A16" s="144">
        <v>10</v>
      </c>
      <c r="B16" s="178">
        <v>14001695</v>
      </c>
      <c r="C16" s="142" t="s">
        <v>2163</v>
      </c>
      <c r="D16" s="143" t="s">
        <v>25</v>
      </c>
      <c r="E16" s="143">
        <v>10</v>
      </c>
      <c r="F16" s="143">
        <v>10</v>
      </c>
      <c r="G16" s="143">
        <v>20</v>
      </c>
      <c r="H16" s="143">
        <v>50</v>
      </c>
      <c r="I16" s="143">
        <v>1</v>
      </c>
      <c r="J16" s="143">
        <v>100</v>
      </c>
      <c r="K16" s="236">
        <v>2</v>
      </c>
      <c r="L16" s="143"/>
      <c r="M16" s="143">
        <v>2</v>
      </c>
      <c r="N16" s="479">
        <f t="shared" si="0"/>
        <v>185</v>
      </c>
      <c r="O16" s="511">
        <v>36</v>
      </c>
      <c r="P16" s="583">
        <f t="shared" si="1"/>
        <v>6660</v>
      </c>
    </row>
    <row r="17" spans="1:16" ht="21" customHeight="1" x14ac:dyDescent="0.25">
      <c r="A17" s="144">
        <v>11</v>
      </c>
      <c r="B17" s="178">
        <v>14001697</v>
      </c>
      <c r="C17" s="142" t="s">
        <v>2164</v>
      </c>
      <c r="D17" s="143" t="s">
        <v>1207</v>
      </c>
      <c r="E17" s="143"/>
      <c r="F17" s="143"/>
      <c r="G17" s="143">
        <v>20</v>
      </c>
      <c r="H17" s="143">
        <v>50</v>
      </c>
      <c r="I17" s="143">
        <v>2</v>
      </c>
      <c r="J17" s="143">
        <v>50</v>
      </c>
      <c r="K17" s="236">
        <v>2</v>
      </c>
      <c r="L17" s="143"/>
      <c r="M17" s="143">
        <v>2</v>
      </c>
      <c r="N17" s="479">
        <f t="shared" si="0"/>
        <v>126</v>
      </c>
      <c r="O17" s="511">
        <v>58</v>
      </c>
      <c r="P17" s="583">
        <f t="shared" si="1"/>
        <v>7308</v>
      </c>
    </row>
    <row r="18" spans="1:16" x14ac:dyDescent="0.25">
      <c r="A18" s="144">
        <v>12</v>
      </c>
      <c r="B18" s="178">
        <v>14001708</v>
      </c>
      <c r="C18" s="142" t="s">
        <v>2145</v>
      </c>
      <c r="D18" s="143" t="s">
        <v>1207</v>
      </c>
      <c r="E18" s="143">
        <v>20</v>
      </c>
      <c r="F18" s="143">
        <v>20</v>
      </c>
      <c r="G18" s="143">
        <v>40</v>
      </c>
      <c r="H18" s="143">
        <v>100</v>
      </c>
      <c r="I18" s="143">
        <v>2</v>
      </c>
      <c r="J18" s="143">
        <v>50</v>
      </c>
      <c r="K18" s="236">
        <v>2</v>
      </c>
      <c r="L18" s="143">
        <v>50</v>
      </c>
      <c r="M18" s="143">
        <v>2</v>
      </c>
      <c r="N18" s="479">
        <f t="shared" si="0"/>
        <v>266</v>
      </c>
      <c r="O18" s="511">
        <v>60</v>
      </c>
      <c r="P18" s="583">
        <f t="shared" si="1"/>
        <v>15960</v>
      </c>
    </row>
    <row r="19" spans="1:16" ht="25.5" x14ac:dyDescent="0.25">
      <c r="A19" s="144">
        <v>13</v>
      </c>
      <c r="B19" s="178">
        <v>14001052</v>
      </c>
      <c r="C19" s="142" t="s">
        <v>2165</v>
      </c>
      <c r="D19" s="143" t="s">
        <v>1207</v>
      </c>
      <c r="E19" s="143">
        <v>20</v>
      </c>
      <c r="F19" s="143">
        <v>20</v>
      </c>
      <c r="G19" s="143">
        <v>15</v>
      </c>
      <c r="H19" s="143"/>
      <c r="I19" s="143">
        <v>2</v>
      </c>
      <c r="J19" s="143">
        <v>50</v>
      </c>
      <c r="K19" s="236">
        <v>2</v>
      </c>
      <c r="L19" s="143">
        <v>40</v>
      </c>
      <c r="M19" s="143">
        <v>2</v>
      </c>
      <c r="N19" s="479">
        <f t="shared" si="0"/>
        <v>131</v>
      </c>
      <c r="O19" s="511">
        <v>75.44</v>
      </c>
      <c r="P19" s="583">
        <f t="shared" si="1"/>
        <v>9882.64</v>
      </c>
    </row>
    <row r="20" spans="1:16" ht="25.5" x14ac:dyDescent="0.25">
      <c r="A20" s="144">
        <v>14</v>
      </c>
      <c r="B20" s="178">
        <v>14001020</v>
      </c>
      <c r="C20" s="142" t="s">
        <v>2191</v>
      </c>
      <c r="D20" s="143" t="s">
        <v>1207</v>
      </c>
      <c r="E20" s="143">
        <v>20</v>
      </c>
      <c r="F20" s="143">
        <v>20</v>
      </c>
      <c r="G20" s="143">
        <v>15</v>
      </c>
      <c r="H20" s="143">
        <v>10</v>
      </c>
      <c r="I20" s="143">
        <v>2</v>
      </c>
      <c r="J20" s="143">
        <v>50</v>
      </c>
      <c r="K20" s="236">
        <v>2</v>
      </c>
      <c r="L20" s="143"/>
      <c r="M20" s="143">
        <v>2</v>
      </c>
      <c r="N20" s="479">
        <f t="shared" si="0"/>
        <v>101</v>
      </c>
      <c r="O20" s="511">
        <v>65</v>
      </c>
      <c r="P20" s="583">
        <f t="shared" si="1"/>
        <v>6565</v>
      </c>
    </row>
    <row r="21" spans="1:16" ht="32.25" customHeight="1" x14ac:dyDescent="0.25">
      <c r="A21" s="144">
        <v>15</v>
      </c>
      <c r="B21" s="178">
        <v>14001019</v>
      </c>
      <c r="C21" s="142" t="s">
        <v>2166</v>
      </c>
      <c r="D21" s="143" t="s">
        <v>1207</v>
      </c>
      <c r="E21" s="143">
        <v>20</v>
      </c>
      <c r="F21" s="143">
        <v>20</v>
      </c>
      <c r="G21" s="143">
        <v>15</v>
      </c>
      <c r="H21" s="143">
        <v>10</v>
      </c>
      <c r="I21" s="143">
        <v>2</v>
      </c>
      <c r="J21" s="143">
        <v>50</v>
      </c>
      <c r="K21" s="236">
        <v>2</v>
      </c>
      <c r="L21" s="143">
        <v>30</v>
      </c>
      <c r="M21" s="143">
        <v>2</v>
      </c>
      <c r="N21" s="479">
        <f t="shared" si="0"/>
        <v>131</v>
      </c>
      <c r="O21" s="511">
        <v>184.45</v>
      </c>
      <c r="P21" s="583">
        <f t="shared" si="1"/>
        <v>24162.949999999997</v>
      </c>
    </row>
    <row r="22" spans="1:16" ht="32.25" customHeight="1" x14ac:dyDescent="0.25">
      <c r="A22" s="144">
        <v>16</v>
      </c>
      <c r="B22" s="178">
        <v>370001030</v>
      </c>
      <c r="C22" s="142" t="s">
        <v>2192</v>
      </c>
      <c r="D22" s="143" t="s">
        <v>1207</v>
      </c>
      <c r="E22" s="143">
        <v>20</v>
      </c>
      <c r="F22" s="143">
        <v>20</v>
      </c>
      <c r="G22" s="143">
        <v>15</v>
      </c>
      <c r="H22" s="143"/>
      <c r="I22" s="143">
        <v>2</v>
      </c>
      <c r="J22" s="143">
        <v>50</v>
      </c>
      <c r="K22" s="236">
        <v>2</v>
      </c>
      <c r="L22" s="143"/>
      <c r="M22" s="143">
        <v>2</v>
      </c>
      <c r="N22" s="479">
        <f t="shared" si="0"/>
        <v>91</v>
      </c>
      <c r="O22" s="511">
        <v>38</v>
      </c>
      <c r="P22" s="583">
        <f t="shared" si="1"/>
        <v>3458</v>
      </c>
    </row>
    <row r="23" spans="1:16" x14ac:dyDescent="0.25">
      <c r="A23" s="144">
        <v>17</v>
      </c>
      <c r="B23" s="178">
        <v>14001050</v>
      </c>
      <c r="C23" s="142" t="s">
        <v>2193</v>
      </c>
      <c r="D23" s="143" t="s">
        <v>1207</v>
      </c>
      <c r="E23" s="143"/>
      <c r="F23" s="143"/>
      <c r="G23" s="143">
        <v>30</v>
      </c>
      <c r="H23" s="143"/>
      <c r="I23" s="143">
        <v>2</v>
      </c>
      <c r="J23" s="143">
        <v>50</v>
      </c>
      <c r="K23" s="236">
        <v>2</v>
      </c>
      <c r="L23" s="143"/>
      <c r="M23" s="143">
        <v>2</v>
      </c>
      <c r="N23" s="479">
        <f t="shared" si="0"/>
        <v>86</v>
      </c>
      <c r="O23" s="511">
        <v>46.5</v>
      </c>
      <c r="P23" s="583">
        <f t="shared" si="1"/>
        <v>3999</v>
      </c>
    </row>
    <row r="24" spans="1:16" ht="23.25" customHeight="1" x14ac:dyDescent="0.25">
      <c r="A24" s="144">
        <v>18</v>
      </c>
      <c r="B24" s="178">
        <v>14001284</v>
      </c>
      <c r="C24" s="142" t="s">
        <v>2194</v>
      </c>
      <c r="D24" s="143" t="s">
        <v>1207</v>
      </c>
      <c r="E24" s="143"/>
      <c r="F24" s="143"/>
      <c r="G24" s="143">
        <v>10</v>
      </c>
      <c r="H24" s="143"/>
      <c r="I24" s="143">
        <v>1</v>
      </c>
      <c r="J24" s="143">
        <v>10</v>
      </c>
      <c r="K24" s="236">
        <v>2</v>
      </c>
      <c r="L24" s="143"/>
      <c r="M24" s="143">
        <v>1</v>
      </c>
      <c r="N24" s="479">
        <f t="shared" si="0"/>
        <v>24</v>
      </c>
      <c r="O24" s="511">
        <v>114.7</v>
      </c>
      <c r="P24" s="583">
        <f t="shared" si="1"/>
        <v>2752.8</v>
      </c>
    </row>
    <row r="25" spans="1:16" x14ac:dyDescent="0.25">
      <c r="A25" s="144">
        <v>19</v>
      </c>
      <c r="B25" s="178">
        <v>14001279</v>
      </c>
      <c r="C25" s="142" t="s">
        <v>2196</v>
      </c>
      <c r="D25" s="143" t="s">
        <v>1207</v>
      </c>
      <c r="E25" s="143"/>
      <c r="F25" s="143"/>
      <c r="G25" s="143">
        <v>5</v>
      </c>
      <c r="H25" s="143"/>
      <c r="I25" s="143">
        <v>1</v>
      </c>
      <c r="J25" s="143">
        <v>5</v>
      </c>
      <c r="K25" s="236">
        <v>2</v>
      </c>
      <c r="L25" s="143"/>
      <c r="M25" s="143">
        <v>1</v>
      </c>
      <c r="N25" s="479">
        <f t="shared" si="0"/>
        <v>14</v>
      </c>
      <c r="O25" s="511">
        <v>145.69999999999999</v>
      </c>
      <c r="P25" s="583">
        <f t="shared" si="1"/>
        <v>2039.7999999999997</v>
      </c>
    </row>
    <row r="26" spans="1:16" x14ac:dyDescent="0.25">
      <c r="A26" s="144">
        <v>20</v>
      </c>
      <c r="B26" s="178">
        <v>14001280</v>
      </c>
      <c r="C26" s="142" t="s">
        <v>2195</v>
      </c>
      <c r="D26" s="143" t="s">
        <v>1207</v>
      </c>
      <c r="E26" s="143"/>
      <c r="F26" s="143"/>
      <c r="G26" s="143">
        <v>5</v>
      </c>
      <c r="H26" s="143"/>
      <c r="I26" s="143">
        <v>1</v>
      </c>
      <c r="J26" s="143">
        <v>5</v>
      </c>
      <c r="K26" s="236">
        <v>2</v>
      </c>
      <c r="L26" s="143"/>
      <c r="M26" s="143"/>
      <c r="N26" s="479">
        <f t="shared" si="0"/>
        <v>13</v>
      </c>
      <c r="O26" s="511">
        <v>221.65</v>
      </c>
      <c r="P26" s="583">
        <f t="shared" si="1"/>
        <v>2881.4500000000003</v>
      </c>
    </row>
    <row r="27" spans="1:16" ht="63.75" x14ac:dyDescent="0.25">
      <c r="A27" s="144">
        <v>21</v>
      </c>
      <c r="B27" s="178">
        <v>221001304</v>
      </c>
      <c r="C27" s="142" t="s">
        <v>2197</v>
      </c>
      <c r="D27" s="143" t="s">
        <v>1207</v>
      </c>
      <c r="E27" s="143"/>
      <c r="F27" s="143"/>
      <c r="G27" s="143">
        <v>100</v>
      </c>
      <c r="H27" s="143"/>
      <c r="I27" s="143">
        <v>1</v>
      </c>
      <c r="J27" s="143">
        <v>500</v>
      </c>
      <c r="K27" s="236">
        <v>10</v>
      </c>
      <c r="L27" s="143">
        <v>10</v>
      </c>
      <c r="M27" s="143"/>
      <c r="N27" s="479">
        <f t="shared" si="0"/>
        <v>621</v>
      </c>
      <c r="O27" s="511">
        <v>7</v>
      </c>
      <c r="P27" s="583">
        <f t="shared" si="1"/>
        <v>4347</v>
      </c>
    </row>
    <row r="28" spans="1:16" x14ac:dyDescent="0.25">
      <c r="A28" s="144">
        <v>22</v>
      </c>
      <c r="B28" s="178">
        <v>14001255</v>
      </c>
      <c r="C28" s="142" t="s">
        <v>2198</v>
      </c>
      <c r="D28" s="143" t="s">
        <v>1207</v>
      </c>
      <c r="E28" s="143"/>
      <c r="F28" s="143"/>
      <c r="G28" s="143">
        <v>10</v>
      </c>
      <c r="H28" s="143"/>
      <c r="I28" s="143">
        <v>2</v>
      </c>
      <c r="J28" s="143">
        <v>100</v>
      </c>
      <c r="K28" s="236">
        <v>2</v>
      </c>
      <c r="L28" s="143">
        <v>10</v>
      </c>
      <c r="M28" s="143"/>
      <c r="N28" s="479">
        <f t="shared" si="0"/>
        <v>124</v>
      </c>
      <c r="O28" s="511">
        <v>52.7</v>
      </c>
      <c r="P28" s="583">
        <f t="shared" si="1"/>
        <v>6534.8</v>
      </c>
    </row>
    <row r="29" spans="1:16" x14ac:dyDescent="0.25">
      <c r="A29" s="144">
        <v>23</v>
      </c>
      <c r="B29" s="178">
        <v>14001714</v>
      </c>
      <c r="C29" s="142" t="s">
        <v>2131</v>
      </c>
      <c r="D29" s="143" t="s">
        <v>1207</v>
      </c>
      <c r="E29" s="143"/>
      <c r="F29" s="143"/>
      <c r="G29" s="143">
        <v>10</v>
      </c>
      <c r="H29" s="143"/>
      <c r="I29" s="143">
        <v>2</v>
      </c>
      <c r="J29" s="143">
        <v>40</v>
      </c>
      <c r="K29" s="236">
        <v>2</v>
      </c>
      <c r="L29" s="143"/>
      <c r="M29" s="143">
        <v>2</v>
      </c>
      <c r="N29" s="479">
        <f t="shared" si="0"/>
        <v>56</v>
      </c>
      <c r="O29" s="511">
        <v>24.5</v>
      </c>
      <c r="P29" s="583">
        <f t="shared" si="1"/>
        <v>1372</v>
      </c>
    </row>
    <row r="30" spans="1:16" ht="25.5" x14ac:dyDescent="0.25">
      <c r="A30" s="144">
        <v>24</v>
      </c>
      <c r="B30" s="178">
        <v>14001129</v>
      </c>
      <c r="C30" s="142" t="s">
        <v>2199</v>
      </c>
      <c r="D30" s="143" t="s">
        <v>1207</v>
      </c>
      <c r="E30" s="143"/>
      <c r="F30" s="143"/>
      <c r="G30" s="143">
        <v>5</v>
      </c>
      <c r="H30" s="143">
        <v>3</v>
      </c>
      <c r="I30" s="143">
        <v>2</v>
      </c>
      <c r="J30" s="143">
        <v>20</v>
      </c>
      <c r="K30" s="236">
        <v>2</v>
      </c>
      <c r="L30" s="143"/>
      <c r="M30" s="143">
        <v>1</v>
      </c>
      <c r="N30" s="479">
        <f t="shared" si="0"/>
        <v>33</v>
      </c>
      <c r="O30" s="511">
        <v>23.25</v>
      </c>
      <c r="P30" s="583">
        <f t="shared" si="1"/>
        <v>767.25</v>
      </c>
    </row>
    <row r="31" spans="1:16" x14ac:dyDescent="0.25">
      <c r="A31" s="144">
        <v>25</v>
      </c>
      <c r="B31" s="178">
        <v>14001399</v>
      </c>
      <c r="C31" s="142" t="s">
        <v>2132</v>
      </c>
      <c r="D31" s="143" t="s">
        <v>1207</v>
      </c>
      <c r="E31" s="313"/>
      <c r="F31" s="313"/>
      <c r="G31" s="313">
        <v>5</v>
      </c>
      <c r="H31" s="313">
        <v>2</v>
      </c>
      <c r="I31" s="313">
        <v>2</v>
      </c>
      <c r="J31" s="313">
        <v>20</v>
      </c>
      <c r="K31" s="236">
        <v>2</v>
      </c>
      <c r="L31" s="313">
        <v>10</v>
      </c>
      <c r="M31" s="313">
        <v>2</v>
      </c>
      <c r="N31" s="479">
        <f t="shared" si="0"/>
        <v>43</v>
      </c>
      <c r="O31" s="511">
        <v>40</v>
      </c>
      <c r="P31" s="583">
        <f t="shared" si="1"/>
        <v>1720</v>
      </c>
    </row>
    <row r="32" spans="1:16" x14ac:dyDescent="0.25">
      <c r="A32" s="144">
        <v>26</v>
      </c>
      <c r="B32" s="178">
        <v>14001398</v>
      </c>
      <c r="C32" s="142" t="s">
        <v>2741</v>
      </c>
      <c r="D32" s="143" t="s">
        <v>1207</v>
      </c>
      <c r="E32" s="143"/>
      <c r="F32" s="143"/>
      <c r="G32" s="143">
        <v>10</v>
      </c>
      <c r="H32" s="143">
        <v>3</v>
      </c>
      <c r="I32" s="143">
        <v>2</v>
      </c>
      <c r="J32" s="143">
        <v>20</v>
      </c>
      <c r="K32" s="236">
        <v>2</v>
      </c>
      <c r="L32" s="143"/>
      <c r="M32" s="143">
        <v>2</v>
      </c>
      <c r="N32" s="479">
        <f t="shared" si="0"/>
        <v>39</v>
      </c>
      <c r="O32" s="511">
        <v>17</v>
      </c>
      <c r="P32" s="583">
        <f t="shared" si="1"/>
        <v>663</v>
      </c>
    </row>
    <row r="33" spans="1:16" ht="25.5" x14ac:dyDescent="0.25">
      <c r="A33" s="144">
        <v>27</v>
      </c>
      <c r="B33" s="178">
        <v>14001576</v>
      </c>
      <c r="C33" s="142" t="s">
        <v>2146</v>
      </c>
      <c r="D33" s="143" t="s">
        <v>1207</v>
      </c>
      <c r="E33" s="143"/>
      <c r="F33" s="143"/>
      <c r="G33" s="143">
        <v>30</v>
      </c>
      <c r="H33" s="143">
        <v>100</v>
      </c>
      <c r="I33" s="143">
        <v>2</v>
      </c>
      <c r="J33" s="143">
        <v>60</v>
      </c>
      <c r="K33" s="236">
        <v>10</v>
      </c>
      <c r="L33" s="143">
        <v>10</v>
      </c>
      <c r="M33" s="143">
        <v>30</v>
      </c>
      <c r="N33" s="479">
        <f t="shared" si="0"/>
        <v>242</v>
      </c>
      <c r="O33" s="511">
        <v>8.9499999999999993</v>
      </c>
      <c r="P33" s="583">
        <f t="shared" si="1"/>
        <v>2165.8999999999996</v>
      </c>
    </row>
    <row r="34" spans="1:16" ht="38.25" x14ac:dyDescent="0.25">
      <c r="A34" s="144">
        <v>28</v>
      </c>
      <c r="B34" s="178">
        <v>14001612</v>
      </c>
      <c r="C34" s="142" t="s">
        <v>2200</v>
      </c>
      <c r="D34" s="143" t="s">
        <v>1207</v>
      </c>
      <c r="E34" s="143"/>
      <c r="F34" s="143"/>
      <c r="G34" s="143">
        <v>20</v>
      </c>
      <c r="H34" s="143"/>
      <c r="I34" s="143">
        <v>2</v>
      </c>
      <c r="J34" s="143">
        <v>200</v>
      </c>
      <c r="K34" s="236">
        <v>2</v>
      </c>
      <c r="L34" s="143">
        <v>10</v>
      </c>
      <c r="M34" s="143">
        <v>10</v>
      </c>
      <c r="N34" s="479">
        <f t="shared" si="0"/>
        <v>244</v>
      </c>
      <c r="O34" s="511">
        <v>6.29</v>
      </c>
      <c r="P34" s="583">
        <f t="shared" si="1"/>
        <v>1534.76</v>
      </c>
    </row>
    <row r="35" spans="1:16" x14ac:dyDescent="0.25">
      <c r="A35" s="144">
        <v>29</v>
      </c>
      <c r="B35" s="178">
        <v>221001378</v>
      </c>
      <c r="C35" s="142" t="s">
        <v>2188</v>
      </c>
      <c r="D35" s="143" t="s">
        <v>1207</v>
      </c>
      <c r="E35" s="313"/>
      <c r="F35" s="313"/>
      <c r="G35" s="313">
        <v>10</v>
      </c>
      <c r="H35" s="313"/>
      <c r="I35" s="313">
        <v>2</v>
      </c>
      <c r="J35" s="313">
        <v>500</v>
      </c>
      <c r="K35" s="236">
        <v>2</v>
      </c>
      <c r="L35" s="313"/>
      <c r="M35" s="313"/>
      <c r="N35" s="479">
        <f t="shared" si="0"/>
        <v>514</v>
      </c>
      <c r="O35" s="511">
        <v>4</v>
      </c>
      <c r="P35" s="583">
        <f t="shared" si="1"/>
        <v>2056</v>
      </c>
    </row>
    <row r="36" spans="1:16" x14ac:dyDescent="0.25">
      <c r="A36" s="144">
        <v>30</v>
      </c>
      <c r="B36" s="178">
        <v>14001150</v>
      </c>
      <c r="C36" s="142" t="s">
        <v>2133</v>
      </c>
      <c r="D36" s="143" t="s">
        <v>1207</v>
      </c>
      <c r="E36" s="143"/>
      <c r="F36" s="143"/>
      <c r="G36" s="143">
        <v>30</v>
      </c>
      <c r="H36" s="143">
        <v>300</v>
      </c>
      <c r="I36" s="143">
        <v>10</v>
      </c>
      <c r="J36" s="143">
        <v>100</v>
      </c>
      <c r="K36" s="236"/>
      <c r="L36" s="143"/>
      <c r="M36" s="143">
        <v>10</v>
      </c>
      <c r="N36" s="479">
        <f t="shared" si="0"/>
        <v>450</v>
      </c>
      <c r="O36" s="511">
        <v>2</v>
      </c>
      <c r="P36" s="583">
        <f t="shared" si="1"/>
        <v>900</v>
      </c>
    </row>
    <row r="37" spans="1:16" x14ac:dyDescent="0.25">
      <c r="A37" s="144">
        <v>31</v>
      </c>
      <c r="B37" s="178">
        <v>14001157</v>
      </c>
      <c r="C37" s="142" t="s">
        <v>2167</v>
      </c>
      <c r="D37" s="143" t="s">
        <v>1207</v>
      </c>
      <c r="E37" s="143"/>
      <c r="F37" s="143"/>
      <c r="G37" s="143">
        <v>200</v>
      </c>
      <c r="H37" s="143">
        <v>300</v>
      </c>
      <c r="I37" s="143">
        <v>20</v>
      </c>
      <c r="J37" s="313">
        <v>1000</v>
      </c>
      <c r="K37" s="236">
        <v>10</v>
      </c>
      <c r="L37" s="143"/>
      <c r="M37" s="143"/>
      <c r="N37" s="479">
        <f t="shared" si="0"/>
        <v>1530</v>
      </c>
      <c r="O37" s="511">
        <v>2.9</v>
      </c>
      <c r="P37" s="583">
        <f t="shared" si="1"/>
        <v>4437</v>
      </c>
    </row>
    <row r="38" spans="1:16" ht="25.5" x14ac:dyDescent="0.25">
      <c r="A38" s="144">
        <v>32</v>
      </c>
      <c r="B38" s="178">
        <v>14001776</v>
      </c>
      <c r="C38" s="142" t="s">
        <v>2201</v>
      </c>
      <c r="D38" s="143" t="s">
        <v>1207</v>
      </c>
      <c r="E38" s="143"/>
      <c r="F38" s="143"/>
      <c r="G38" s="143">
        <v>20</v>
      </c>
      <c r="H38" s="143"/>
      <c r="I38" s="143">
        <v>10</v>
      </c>
      <c r="J38" s="143">
        <v>100</v>
      </c>
      <c r="K38" s="236">
        <v>2</v>
      </c>
      <c r="L38" s="143"/>
      <c r="M38" s="143">
        <v>1</v>
      </c>
      <c r="N38" s="479">
        <f t="shared" si="0"/>
        <v>133</v>
      </c>
      <c r="O38" s="511">
        <v>10</v>
      </c>
      <c r="P38" s="583">
        <f t="shared" si="1"/>
        <v>1330</v>
      </c>
    </row>
    <row r="39" spans="1:16" x14ac:dyDescent="0.25">
      <c r="A39" s="144">
        <v>33</v>
      </c>
      <c r="B39" s="178">
        <v>14001718</v>
      </c>
      <c r="C39" s="142" t="s">
        <v>2168</v>
      </c>
      <c r="D39" s="143" t="s">
        <v>1207</v>
      </c>
      <c r="E39" s="143"/>
      <c r="F39" s="143"/>
      <c r="G39" s="143">
        <v>12</v>
      </c>
      <c r="H39" s="143">
        <v>3</v>
      </c>
      <c r="I39" s="143">
        <v>2</v>
      </c>
      <c r="J39" s="143">
        <v>100</v>
      </c>
      <c r="K39" s="236">
        <v>2</v>
      </c>
      <c r="L39" s="143"/>
      <c r="M39" s="143">
        <v>1</v>
      </c>
      <c r="N39" s="479">
        <f t="shared" si="0"/>
        <v>120</v>
      </c>
      <c r="O39" s="511">
        <v>12</v>
      </c>
      <c r="P39" s="583">
        <f t="shared" si="1"/>
        <v>1440</v>
      </c>
    </row>
    <row r="40" spans="1:16" x14ac:dyDescent="0.25">
      <c r="A40" s="144">
        <v>34</v>
      </c>
      <c r="B40" s="178">
        <v>14001717</v>
      </c>
      <c r="C40" s="142" t="s">
        <v>2181</v>
      </c>
      <c r="D40" s="143" t="s">
        <v>1207</v>
      </c>
      <c r="E40" s="143"/>
      <c r="F40" s="143"/>
      <c r="G40" s="143">
        <v>40</v>
      </c>
      <c r="H40" s="143">
        <v>3</v>
      </c>
      <c r="I40" s="143">
        <v>2</v>
      </c>
      <c r="J40" s="143">
        <v>50</v>
      </c>
      <c r="K40" s="236"/>
      <c r="L40" s="143"/>
      <c r="M40" s="143"/>
      <c r="N40" s="479">
        <f t="shared" si="0"/>
        <v>95</v>
      </c>
      <c r="O40" s="511">
        <v>20</v>
      </c>
      <c r="P40" s="583">
        <f t="shared" si="1"/>
        <v>1900</v>
      </c>
    </row>
    <row r="41" spans="1:16" x14ac:dyDescent="0.25">
      <c r="A41" s="144">
        <v>35</v>
      </c>
      <c r="B41" s="178">
        <v>14001434</v>
      </c>
      <c r="C41" s="142" t="s">
        <v>2134</v>
      </c>
      <c r="D41" s="143" t="s">
        <v>1207</v>
      </c>
      <c r="E41" s="143"/>
      <c r="F41" s="143"/>
      <c r="G41" s="143">
        <v>100</v>
      </c>
      <c r="H41" s="143">
        <v>300</v>
      </c>
      <c r="I41" s="143">
        <v>20</v>
      </c>
      <c r="J41" s="313">
        <v>5000</v>
      </c>
      <c r="K41" s="236">
        <v>2</v>
      </c>
      <c r="L41" s="143"/>
      <c r="M41" s="313">
        <v>20</v>
      </c>
      <c r="N41" s="479">
        <f t="shared" si="0"/>
        <v>5442</v>
      </c>
      <c r="O41" s="511">
        <v>7</v>
      </c>
      <c r="P41" s="583">
        <f t="shared" si="1"/>
        <v>38094</v>
      </c>
    </row>
    <row r="42" spans="1:16" x14ac:dyDescent="0.25">
      <c r="A42" s="144">
        <v>36</v>
      </c>
      <c r="B42" s="178">
        <v>14001154</v>
      </c>
      <c r="C42" s="142" t="s">
        <v>2135</v>
      </c>
      <c r="D42" s="143" t="s">
        <v>1207</v>
      </c>
      <c r="E42" s="143"/>
      <c r="F42" s="143"/>
      <c r="G42" s="143">
        <v>200</v>
      </c>
      <c r="H42" s="143">
        <v>100</v>
      </c>
      <c r="I42" s="143">
        <v>20</v>
      </c>
      <c r="J42" s="313">
        <v>5000</v>
      </c>
      <c r="K42" s="236">
        <v>2</v>
      </c>
      <c r="L42" s="143"/>
      <c r="M42" s="143">
        <v>20</v>
      </c>
      <c r="N42" s="479">
        <f t="shared" si="0"/>
        <v>5342</v>
      </c>
      <c r="O42" s="511">
        <v>7.9</v>
      </c>
      <c r="P42" s="583">
        <f t="shared" si="1"/>
        <v>42201.8</v>
      </c>
    </row>
    <row r="43" spans="1:16" x14ac:dyDescent="0.25">
      <c r="A43" s="144">
        <v>37</v>
      </c>
      <c r="B43" s="178">
        <v>14001722</v>
      </c>
      <c r="C43" s="142" t="s">
        <v>2169</v>
      </c>
      <c r="D43" s="143" t="s">
        <v>1207</v>
      </c>
      <c r="E43" s="143"/>
      <c r="F43" s="143"/>
      <c r="G43" s="143">
        <v>20</v>
      </c>
      <c r="H43" s="143">
        <v>30</v>
      </c>
      <c r="I43" s="143">
        <v>2</v>
      </c>
      <c r="J43" s="143">
        <v>50</v>
      </c>
      <c r="K43" s="236">
        <v>2</v>
      </c>
      <c r="L43" s="143"/>
      <c r="M43" s="143">
        <v>1</v>
      </c>
      <c r="N43" s="479">
        <f t="shared" si="0"/>
        <v>105</v>
      </c>
      <c r="O43" s="511">
        <v>11.3</v>
      </c>
      <c r="P43" s="583">
        <f t="shared" si="1"/>
        <v>1186.5</v>
      </c>
    </row>
    <row r="44" spans="1:16" x14ac:dyDescent="0.25">
      <c r="A44" s="144">
        <v>38</v>
      </c>
      <c r="B44" s="178">
        <v>14001720</v>
      </c>
      <c r="C44" s="142" t="s">
        <v>2182</v>
      </c>
      <c r="D44" s="143" t="s">
        <v>1207</v>
      </c>
      <c r="E44" s="143"/>
      <c r="F44" s="143"/>
      <c r="G44" s="143">
        <v>5</v>
      </c>
      <c r="H44" s="143">
        <v>3</v>
      </c>
      <c r="I44" s="143">
        <v>2</v>
      </c>
      <c r="J44" s="143">
        <v>50</v>
      </c>
      <c r="K44" s="236"/>
      <c r="L44" s="143"/>
      <c r="M44" s="143">
        <v>1</v>
      </c>
      <c r="N44" s="479">
        <f t="shared" si="0"/>
        <v>61</v>
      </c>
      <c r="O44" s="511">
        <v>123.55</v>
      </c>
      <c r="P44" s="583">
        <f t="shared" si="1"/>
        <v>7536.55</v>
      </c>
    </row>
    <row r="45" spans="1:16" x14ac:dyDescent="0.25">
      <c r="A45" s="144">
        <v>39</v>
      </c>
      <c r="B45" s="178">
        <v>221001348</v>
      </c>
      <c r="C45" s="142" t="s">
        <v>2202</v>
      </c>
      <c r="D45" s="143" t="s">
        <v>1207</v>
      </c>
      <c r="E45" s="143"/>
      <c r="F45" s="143"/>
      <c r="G45" s="143">
        <v>10</v>
      </c>
      <c r="H45" s="143"/>
      <c r="I45" s="143">
        <v>2</v>
      </c>
      <c r="J45" s="143">
        <v>50</v>
      </c>
      <c r="K45" s="236"/>
      <c r="L45" s="143"/>
      <c r="M45" s="143"/>
      <c r="N45" s="479">
        <f t="shared" si="0"/>
        <v>62</v>
      </c>
      <c r="O45" s="511">
        <v>150</v>
      </c>
      <c r="P45" s="583">
        <f t="shared" si="1"/>
        <v>9300</v>
      </c>
    </row>
    <row r="46" spans="1:16" ht="38.25" x14ac:dyDescent="0.25">
      <c r="A46" s="144">
        <v>40</v>
      </c>
      <c r="B46" s="178">
        <v>14001778</v>
      </c>
      <c r="C46" s="142" t="s">
        <v>2203</v>
      </c>
      <c r="D46" s="143" t="s">
        <v>1207</v>
      </c>
      <c r="E46" s="143"/>
      <c r="F46" s="143"/>
      <c r="G46" s="143"/>
      <c r="H46" s="143"/>
      <c r="I46" s="143">
        <v>2</v>
      </c>
      <c r="J46" s="143">
        <v>600</v>
      </c>
      <c r="K46" s="236"/>
      <c r="L46" s="143"/>
      <c r="M46" s="143"/>
      <c r="N46" s="479">
        <f t="shared" si="0"/>
        <v>602</v>
      </c>
      <c r="O46" s="511">
        <v>16</v>
      </c>
      <c r="P46" s="583">
        <f t="shared" si="1"/>
        <v>9632</v>
      </c>
    </row>
    <row r="47" spans="1:16" ht="25.5" x14ac:dyDescent="0.25">
      <c r="A47" s="144">
        <v>41</v>
      </c>
      <c r="B47" s="178">
        <v>14001723</v>
      </c>
      <c r="C47" s="142" t="s">
        <v>2183</v>
      </c>
      <c r="D47" s="143" t="s">
        <v>1207</v>
      </c>
      <c r="E47" s="143"/>
      <c r="F47" s="143"/>
      <c r="G47" s="143">
        <v>20</v>
      </c>
      <c r="H47" s="143"/>
      <c r="I47" s="143">
        <v>2</v>
      </c>
      <c r="J47" s="143">
        <v>100</v>
      </c>
      <c r="K47" s="236">
        <v>2</v>
      </c>
      <c r="L47" s="143"/>
      <c r="M47" s="143">
        <v>1</v>
      </c>
      <c r="N47" s="479">
        <f t="shared" si="0"/>
        <v>125</v>
      </c>
      <c r="O47" s="511">
        <v>4</v>
      </c>
      <c r="P47" s="583">
        <f t="shared" si="1"/>
        <v>500</v>
      </c>
    </row>
    <row r="48" spans="1:16" ht="51" x14ac:dyDescent="0.25">
      <c r="A48" s="144">
        <v>42</v>
      </c>
      <c r="B48" s="178">
        <v>14001725</v>
      </c>
      <c r="C48" s="142" t="s">
        <v>2743</v>
      </c>
      <c r="D48" s="143" t="s">
        <v>1207</v>
      </c>
      <c r="E48" s="143">
        <v>10</v>
      </c>
      <c r="F48" s="143">
        <v>10</v>
      </c>
      <c r="G48" s="143">
        <v>10</v>
      </c>
      <c r="H48" s="143">
        <v>30</v>
      </c>
      <c r="I48" s="143">
        <v>2</v>
      </c>
      <c r="J48" s="143">
        <v>50</v>
      </c>
      <c r="K48" s="236">
        <v>2</v>
      </c>
      <c r="L48" s="143"/>
      <c r="M48" s="143">
        <v>2</v>
      </c>
      <c r="N48" s="479">
        <f t="shared" si="0"/>
        <v>106</v>
      </c>
      <c r="O48" s="511">
        <v>315</v>
      </c>
      <c r="P48" s="583">
        <f t="shared" si="1"/>
        <v>33390</v>
      </c>
    </row>
    <row r="49" spans="1:16" ht="51" x14ac:dyDescent="0.25">
      <c r="A49" s="144">
        <v>43</v>
      </c>
      <c r="B49" s="178">
        <v>14001726</v>
      </c>
      <c r="C49" s="142" t="s">
        <v>2742</v>
      </c>
      <c r="D49" s="143" t="s">
        <v>1207</v>
      </c>
      <c r="E49" s="143"/>
      <c r="F49" s="143"/>
      <c r="G49" s="143">
        <v>20</v>
      </c>
      <c r="H49" s="143">
        <v>20</v>
      </c>
      <c r="I49" s="143">
        <v>2</v>
      </c>
      <c r="J49" s="143">
        <v>30</v>
      </c>
      <c r="K49" s="236">
        <v>2</v>
      </c>
      <c r="L49" s="143"/>
      <c r="M49" s="143">
        <v>2</v>
      </c>
      <c r="N49" s="479">
        <f t="shared" si="0"/>
        <v>76</v>
      </c>
      <c r="O49" s="511">
        <v>58.9</v>
      </c>
      <c r="P49" s="583">
        <f t="shared" si="1"/>
        <v>4476.3999999999996</v>
      </c>
    </row>
    <row r="50" spans="1:16" ht="38.25" x14ac:dyDescent="0.25">
      <c r="A50" s="144">
        <v>44</v>
      </c>
      <c r="B50" s="178">
        <v>221001380</v>
      </c>
      <c r="C50" s="142" t="s">
        <v>2204</v>
      </c>
      <c r="D50" s="143" t="s">
        <v>1207</v>
      </c>
      <c r="E50" s="143"/>
      <c r="F50" s="143"/>
      <c r="G50" s="143">
        <v>10</v>
      </c>
      <c r="H50" s="143"/>
      <c r="I50" s="143">
        <v>2</v>
      </c>
      <c r="J50" s="143">
        <v>50</v>
      </c>
      <c r="K50" s="236">
        <v>2</v>
      </c>
      <c r="L50" s="143"/>
      <c r="M50" s="143">
        <v>2</v>
      </c>
      <c r="N50" s="479">
        <f t="shared" si="0"/>
        <v>66</v>
      </c>
      <c r="O50" s="511">
        <v>13</v>
      </c>
      <c r="P50" s="583">
        <f t="shared" si="1"/>
        <v>858</v>
      </c>
    </row>
    <row r="51" spans="1:16" ht="51" x14ac:dyDescent="0.25">
      <c r="A51" s="144">
        <v>45</v>
      </c>
      <c r="B51" s="178">
        <v>14001779</v>
      </c>
      <c r="C51" s="142" t="s">
        <v>2205</v>
      </c>
      <c r="D51" s="143" t="s">
        <v>1207</v>
      </c>
      <c r="E51" s="143"/>
      <c r="F51" s="143"/>
      <c r="G51" s="143"/>
      <c r="H51" s="143"/>
      <c r="I51" s="143">
        <v>2</v>
      </c>
      <c r="J51" s="143">
        <v>50</v>
      </c>
      <c r="K51" s="236">
        <v>2</v>
      </c>
      <c r="L51" s="143"/>
      <c r="M51" s="143">
        <v>1</v>
      </c>
      <c r="N51" s="479">
        <f t="shared" si="0"/>
        <v>55</v>
      </c>
      <c r="O51" s="511">
        <v>15</v>
      </c>
      <c r="P51" s="583">
        <f t="shared" si="1"/>
        <v>825</v>
      </c>
    </row>
    <row r="52" spans="1:16" ht="25.5" x14ac:dyDescent="0.25">
      <c r="A52" s="144">
        <v>46</v>
      </c>
      <c r="B52" s="178">
        <v>14001729</v>
      </c>
      <c r="C52" s="142" t="s">
        <v>2147</v>
      </c>
      <c r="D52" s="143" t="s">
        <v>1207</v>
      </c>
      <c r="E52" s="143"/>
      <c r="F52" s="143"/>
      <c r="G52" s="143">
        <v>20</v>
      </c>
      <c r="H52" s="143">
        <v>50</v>
      </c>
      <c r="I52" s="143">
        <v>3</v>
      </c>
      <c r="J52" s="143">
        <v>100</v>
      </c>
      <c r="K52" s="236">
        <v>2</v>
      </c>
      <c r="L52" s="143"/>
      <c r="M52" s="143">
        <v>2</v>
      </c>
      <c r="N52" s="479">
        <f t="shared" si="0"/>
        <v>177</v>
      </c>
      <c r="O52" s="511">
        <v>20</v>
      </c>
      <c r="P52" s="583">
        <f t="shared" si="1"/>
        <v>3540</v>
      </c>
    </row>
    <row r="53" spans="1:16" x14ac:dyDescent="0.25">
      <c r="A53" s="144">
        <v>47</v>
      </c>
      <c r="B53" s="178">
        <v>14001729</v>
      </c>
      <c r="C53" s="142" t="s">
        <v>2170</v>
      </c>
      <c r="D53" s="143" t="s">
        <v>1207</v>
      </c>
      <c r="E53" s="313"/>
      <c r="F53" s="313"/>
      <c r="G53" s="313">
        <v>20</v>
      </c>
      <c r="H53" s="313">
        <v>50</v>
      </c>
      <c r="I53" s="313">
        <v>2</v>
      </c>
      <c r="J53" s="313">
        <v>100</v>
      </c>
      <c r="K53" s="236">
        <v>2</v>
      </c>
      <c r="L53" s="313"/>
      <c r="M53" s="313">
        <v>2</v>
      </c>
      <c r="N53" s="479">
        <f t="shared" si="0"/>
        <v>176</v>
      </c>
      <c r="O53" s="511">
        <v>20</v>
      </c>
      <c r="P53" s="583">
        <f t="shared" si="1"/>
        <v>3520</v>
      </c>
    </row>
    <row r="54" spans="1:16" x14ac:dyDescent="0.25">
      <c r="A54" s="144">
        <v>48</v>
      </c>
      <c r="B54" s="178">
        <v>14001068</v>
      </c>
      <c r="C54" s="142" t="s">
        <v>2171</v>
      </c>
      <c r="D54" s="143" t="s">
        <v>25</v>
      </c>
      <c r="E54" s="143"/>
      <c r="F54" s="143"/>
      <c r="G54" s="143">
        <v>200</v>
      </c>
      <c r="H54" s="143">
        <v>100</v>
      </c>
      <c r="I54" s="143">
        <v>12</v>
      </c>
      <c r="J54" s="143">
        <v>100</v>
      </c>
      <c r="K54" s="236">
        <v>10</v>
      </c>
      <c r="L54" s="143"/>
      <c r="M54" s="143">
        <v>10</v>
      </c>
      <c r="N54" s="479">
        <f t="shared" si="0"/>
        <v>432</v>
      </c>
      <c r="O54" s="511">
        <v>7</v>
      </c>
      <c r="P54" s="583">
        <f t="shared" si="1"/>
        <v>3024</v>
      </c>
    </row>
    <row r="55" spans="1:16" ht="25.5" x14ac:dyDescent="0.25">
      <c r="A55" s="144">
        <v>49</v>
      </c>
      <c r="B55" s="178">
        <v>14001734</v>
      </c>
      <c r="C55" s="142" t="s">
        <v>2184</v>
      </c>
      <c r="D55" s="143" t="s">
        <v>20</v>
      </c>
      <c r="E55" s="143"/>
      <c r="F55" s="143"/>
      <c r="G55" s="143">
        <v>12</v>
      </c>
      <c r="H55" s="143">
        <v>10</v>
      </c>
      <c r="I55" s="143">
        <v>2</v>
      </c>
      <c r="J55" s="143">
        <v>100</v>
      </c>
      <c r="K55" s="236">
        <v>5</v>
      </c>
      <c r="L55" s="143"/>
      <c r="M55" s="143">
        <v>2</v>
      </c>
      <c r="N55" s="479">
        <f t="shared" si="0"/>
        <v>131</v>
      </c>
      <c r="O55" s="511">
        <v>86</v>
      </c>
      <c r="P55" s="583">
        <f t="shared" si="1"/>
        <v>11266</v>
      </c>
    </row>
    <row r="56" spans="1:16" x14ac:dyDescent="0.25">
      <c r="A56" s="144">
        <v>50</v>
      </c>
      <c r="B56" s="178">
        <v>14001737</v>
      </c>
      <c r="C56" s="142" t="s">
        <v>2185</v>
      </c>
      <c r="D56" s="143" t="s">
        <v>20</v>
      </c>
      <c r="E56" s="143"/>
      <c r="F56" s="143"/>
      <c r="G56" s="143">
        <v>12</v>
      </c>
      <c r="H56" s="143">
        <v>10</v>
      </c>
      <c r="I56" s="143">
        <v>2</v>
      </c>
      <c r="J56" s="143">
        <v>50</v>
      </c>
      <c r="K56" s="236">
        <v>3</v>
      </c>
      <c r="L56" s="143"/>
      <c r="M56" s="143">
        <v>2</v>
      </c>
      <c r="N56" s="479">
        <f t="shared" si="0"/>
        <v>79</v>
      </c>
      <c r="O56" s="511">
        <v>24.8</v>
      </c>
      <c r="P56" s="583">
        <f t="shared" si="1"/>
        <v>1959.2</v>
      </c>
    </row>
    <row r="57" spans="1:16" ht="25.5" x14ac:dyDescent="0.25">
      <c r="A57" s="144">
        <v>51</v>
      </c>
      <c r="B57" s="178">
        <v>14001736</v>
      </c>
      <c r="C57" s="142" t="s">
        <v>2148</v>
      </c>
      <c r="D57" s="143" t="s">
        <v>20</v>
      </c>
      <c r="E57" s="143"/>
      <c r="F57" s="143"/>
      <c r="G57" s="143">
        <v>12</v>
      </c>
      <c r="H57" s="143">
        <v>10</v>
      </c>
      <c r="I57" s="143">
        <v>2</v>
      </c>
      <c r="J57" s="143">
        <v>100</v>
      </c>
      <c r="K57" s="236">
        <v>3</v>
      </c>
      <c r="L57" s="143"/>
      <c r="M57" s="143"/>
      <c r="N57" s="479">
        <f t="shared" si="0"/>
        <v>127</v>
      </c>
      <c r="O57" s="511">
        <v>32.549999999999997</v>
      </c>
      <c r="P57" s="583">
        <f t="shared" si="1"/>
        <v>4133.8499999999995</v>
      </c>
    </row>
    <row r="58" spans="1:16" x14ac:dyDescent="0.25">
      <c r="A58" s="144">
        <v>52</v>
      </c>
      <c r="B58" s="178">
        <v>14001736</v>
      </c>
      <c r="C58" s="142" t="s">
        <v>2172</v>
      </c>
      <c r="D58" s="143" t="s">
        <v>93</v>
      </c>
      <c r="E58" s="143"/>
      <c r="F58" s="143"/>
      <c r="G58" s="143"/>
      <c r="H58" s="143">
        <v>50</v>
      </c>
      <c r="I58" s="143">
        <v>8</v>
      </c>
      <c r="J58" s="143">
        <v>500</v>
      </c>
      <c r="K58" s="236">
        <v>2</v>
      </c>
      <c r="L58" s="143"/>
      <c r="M58" s="143">
        <v>20</v>
      </c>
      <c r="N58" s="479">
        <f t="shared" si="0"/>
        <v>580</v>
      </c>
      <c r="O58" s="511">
        <v>3</v>
      </c>
      <c r="P58" s="583">
        <f t="shared" si="1"/>
        <v>1740</v>
      </c>
    </row>
    <row r="59" spans="1:16" x14ac:dyDescent="0.25">
      <c r="A59" s="144">
        <v>53</v>
      </c>
      <c r="B59" s="178">
        <v>14001468</v>
      </c>
      <c r="C59" s="142" t="s">
        <v>2149</v>
      </c>
      <c r="D59" s="143" t="s">
        <v>20</v>
      </c>
      <c r="E59" s="143"/>
      <c r="F59" s="143"/>
      <c r="G59" s="143">
        <v>10</v>
      </c>
      <c r="H59" s="143">
        <v>60</v>
      </c>
      <c r="I59" s="143">
        <v>2</v>
      </c>
      <c r="J59" s="143">
        <v>50</v>
      </c>
      <c r="K59" s="236">
        <v>1</v>
      </c>
      <c r="L59" s="143"/>
      <c r="M59" s="143">
        <v>2</v>
      </c>
      <c r="N59" s="479">
        <f t="shared" si="0"/>
        <v>125</v>
      </c>
      <c r="O59" s="511">
        <v>10.199999999999999</v>
      </c>
      <c r="P59" s="583">
        <f t="shared" si="1"/>
        <v>1275</v>
      </c>
    </row>
    <row r="60" spans="1:16" x14ac:dyDescent="0.25">
      <c r="A60" s="144">
        <v>54</v>
      </c>
      <c r="B60" s="178">
        <v>14001083</v>
      </c>
      <c r="C60" s="142" t="s">
        <v>2150</v>
      </c>
      <c r="D60" s="143" t="s">
        <v>20</v>
      </c>
      <c r="E60" s="143"/>
      <c r="F60" s="143"/>
      <c r="G60" s="143">
        <v>200</v>
      </c>
      <c r="H60" s="143">
        <v>300</v>
      </c>
      <c r="I60" s="143">
        <v>2</v>
      </c>
      <c r="J60" s="313">
        <v>7000</v>
      </c>
      <c r="K60" s="236"/>
      <c r="L60" s="143"/>
      <c r="M60" s="143">
        <v>10</v>
      </c>
      <c r="N60" s="479">
        <f t="shared" si="0"/>
        <v>7512</v>
      </c>
      <c r="O60" s="511">
        <v>5</v>
      </c>
      <c r="P60" s="583">
        <f t="shared" si="1"/>
        <v>37560</v>
      </c>
    </row>
    <row r="61" spans="1:16" ht="25.5" x14ac:dyDescent="0.25">
      <c r="A61" s="144">
        <v>55</v>
      </c>
      <c r="B61" s="178">
        <v>14001299</v>
      </c>
      <c r="C61" s="142" t="s">
        <v>2136</v>
      </c>
      <c r="D61" s="143" t="s">
        <v>20</v>
      </c>
      <c r="E61" s="143"/>
      <c r="F61" s="143"/>
      <c r="G61" s="143">
        <v>50</v>
      </c>
      <c r="H61" s="143">
        <v>80</v>
      </c>
      <c r="I61" s="143">
        <v>5</v>
      </c>
      <c r="J61" s="143">
        <v>100</v>
      </c>
      <c r="K61" s="236">
        <v>3</v>
      </c>
      <c r="L61" s="143"/>
      <c r="M61" s="143">
        <v>2</v>
      </c>
      <c r="N61" s="479">
        <f t="shared" si="0"/>
        <v>240</v>
      </c>
      <c r="O61" s="511">
        <v>65</v>
      </c>
      <c r="P61" s="583">
        <f t="shared" si="1"/>
        <v>15600</v>
      </c>
    </row>
    <row r="62" spans="1:16" x14ac:dyDescent="0.25">
      <c r="A62" s="144">
        <v>56</v>
      </c>
      <c r="B62" s="178">
        <v>14001073</v>
      </c>
      <c r="C62" s="142" t="s">
        <v>2151</v>
      </c>
      <c r="D62" s="143" t="s">
        <v>20</v>
      </c>
      <c r="E62" s="143"/>
      <c r="F62" s="143"/>
      <c r="G62" s="143">
        <v>20</v>
      </c>
      <c r="H62" s="143">
        <v>40</v>
      </c>
      <c r="I62" s="143">
        <v>5</v>
      </c>
      <c r="J62" s="143">
        <v>50</v>
      </c>
      <c r="K62" s="236">
        <v>2</v>
      </c>
      <c r="L62" s="143">
        <v>20</v>
      </c>
      <c r="M62" s="143">
        <v>8</v>
      </c>
      <c r="N62" s="479">
        <f t="shared" si="0"/>
        <v>145</v>
      </c>
      <c r="O62" s="511">
        <v>120</v>
      </c>
      <c r="P62" s="583">
        <f t="shared" si="1"/>
        <v>17400</v>
      </c>
    </row>
    <row r="63" spans="1:16" x14ac:dyDescent="0.25">
      <c r="A63" s="144">
        <v>57</v>
      </c>
      <c r="B63" s="178">
        <v>14001075</v>
      </c>
      <c r="C63" s="142" t="s">
        <v>2206</v>
      </c>
      <c r="D63" s="143" t="s">
        <v>20</v>
      </c>
      <c r="E63" s="143">
        <v>10</v>
      </c>
      <c r="F63" s="143">
        <v>10</v>
      </c>
      <c r="G63" s="143">
        <v>20</v>
      </c>
      <c r="H63" s="143">
        <v>40</v>
      </c>
      <c r="I63" s="143">
        <v>10</v>
      </c>
      <c r="J63" s="143">
        <v>50</v>
      </c>
      <c r="K63" s="236"/>
      <c r="L63" s="143"/>
      <c r="M63" s="143">
        <v>1</v>
      </c>
      <c r="N63" s="479">
        <f t="shared" si="0"/>
        <v>131</v>
      </c>
      <c r="O63" s="511">
        <v>15</v>
      </c>
      <c r="P63" s="583">
        <f t="shared" si="1"/>
        <v>1965</v>
      </c>
    </row>
    <row r="64" spans="1:16" x14ac:dyDescent="0.25">
      <c r="A64" s="144">
        <v>58</v>
      </c>
      <c r="B64" s="178">
        <v>14001780</v>
      </c>
      <c r="C64" s="142" t="s">
        <v>2207</v>
      </c>
      <c r="D64" s="143" t="s">
        <v>20</v>
      </c>
      <c r="E64" s="143"/>
      <c r="F64" s="143"/>
      <c r="G64" s="143">
        <v>20</v>
      </c>
      <c r="H64" s="143">
        <v>10</v>
      </c>
      <c r="I64" s="143">
        <v>5</v>
      </c>
      <c r="J64" s="143">
        <v>10</v>
      </c>
      <c r="K64" s="236">
        <v>5</v>
      </c>
      <c r="L64" s="143"/>
      <c r="M64" s="143"/>
      <c r="N64" s="479">
        <f t="shared" si="0"/>
        <v>50</v>
      </c>
      <c r="O64" s="511">
        <v>104.5</v>
      </c>
      <c r="P64" s="583">
        <f t="shared" si="1"/>
        <v>5225</v>
      </c>
    </row>
    <row r="65" spans="1:16" ht="25.5" x14ac:dyDescent="0.25">
      <c r="A65" s="144">
        <v>59</v>
      </c>
      <c r="B65" s="178">
        <v>14001085</v>
      </c>
      <c r="C65" s="142" t="s">
        <v>2208</v>
      </c>
      <c r="D65" s="143" t="s">
        <v>20</v>
      </c>
      <c r="E65" s="143">
        <v>5</v>
      </c>
      <c r="F65" s="143">
        <v>5</v>
      </c>
      <c r="G65" s="143">
        <v>10</v>
      </c>
      <c r="H65" s="143">
        <v>10</v>
      </c>
      <c r="I65" s="143">
        <v>5</v>
      </c>
      <c r="J65" s="143">
        <v>250</v>
      </c>
      <c r="K65" s="236">
        <v>2</v>
      </c>
      <c r="L65" s="143"/>
      <c r="M65" s="143">
        <v>2</v>
      </c>
      <c r="N65" s="479">
        <f t="shared" si="0"/>
        <v>284</v>
      </c>
      <c r="O65" s="511">
        <v>200</v>
      </c>
      <c r="P65" s="583">
        <f t="shared" si="1"/>
        <v>56800</v>
      </c>
    </row>
    <row r="66" spans="1:16" ht="25.5" x14ac:dyDescent="0.25">
      <c r="A66" s="144">
        <v>60</v>
      </c>
      <c r="B66" s="178">
        <v>14001598</v>
      </c>
      <c r="C66" s="142" t="s">
        <v>2137</v>
      </c>
      <c r="D66" s="143" t="s">
        <v>20</v>
      </c>
      <c r="E66" s="143"/>
      <c r="F66" s="143"/>
      <c r="G66" s="143"/>
      <c r="H66" s="143">
        <v>100</v>
      </c>
      <c r="I66" s="143">
        <v>5</v>
      </c>
      <c r="J66" s="143">
        <v>250</v>
      </c>
      <c r="K66" s="236">
        <v>2</v>
      </c>
      <c r="L66" s="143"/>
      <c r="M66" s="143">
        <v>2</v>
      </c>
      <c r="N66" s="479">
        <f t="shared" si="0"/>
        <v>359</v>
      </c>
      <c r="O66" s="511">
        <v>4.34</v>
      </c>
      <c r="P66" s="583">
        <f t="shared" si="1"/>
        <v>1558.06</v>
      </c>
    </row>
    <row r="67" spans="1:16" x14ac:dyDescent="0.25">
      <c r="A67" s="144">
        <v>61</v>
      </c>
      <c r="B67" s="178">
        <v>14001090</v>
      </c>
      <c r="C67" s="142" t="s">
        <v>2138</v>
      </c>
      <c r="D67" s="143" t="s">
        <v>20</v>
      </c>
      <c r="E67" s="143"/>
      <c r="F67" s="143"/>
      <c r="G67" s="143">
        <v>20</v>
      </c>
      <c r="H67" s="143">
        <v>60</v>
      </c>
      <c r="I67" s="143">
        <v>5</v>
      </c>
      <c r="J67" s="143">
        <v>200</v>
      </c>
      <c r="K67" s="236">
        <v>15</v>
      </c>
      <c r="L67" s="143"/>
      <c r="M67" s="143">
        <v>4</v>
      </c>
      <c r="N67" s="479">
        <f t="shared" si="0"/>
        <v>304</v>
      </c>
      <c r="O67" s="511">
        <v>22</v>
      </c>
      <c r="P67" s="583">
        <f t="shared" si="1"/>
        <v>6688</v>
      </c>
    </row>
    <row r="68" spans="1:16" ht="25.5" x14ac:dyDescent="0.25">
      <c r="A68" s="144">
        <v>62</v>
      </c>
      <c r="B68" s="178">
        <v>14001781</v>
      </c>
      <c r="C68" s="142" t="s">
        <v>2209</v>
      </c>
      <c r="D68" s="143" t="s">
        <v>20</v>
      </c>
      <c r="E68" s="143"/>
      <c r="F68" s="143"/>
      <c r="G68" s="143">
        <v>30</v>
      </c>
      <c r="H68" s="143"/>
      <c r="I68" s="143">
        <v>5</v>
      </c>
      <c r="J68" s="143">
        <v>20</v>
      </c>
      <c r="K68" s="236">
        <v>2</v>
      </c>
      <c r="L68" s="143"/>
      <c r="M68" s="143"/>
      <c r="N68" s="479">
        <f t="shared" si="0"/>
        <v>57</v>
      </c>
      <c r="O68" s="511">
        <v>143.56</v>
      </c>
      <c r="P68" s="583">
        <f t="shared" si="1"/>
        <v>8182.92</v>
      </c>
    </row>
    <row r="69" spans="1:16" ht="25.5" x14ac:dyDescent="0.25">
      <c r="A69" s="144">
        <v>63</v>
      </c>
      <c r="B69" s="178">
        <v>14001033</v>
      </c>
      <c r="C69" s="142" t="s">
        <v>2210</v>
      </c>
      <c r="D69" s="143" t="s">
        <v>20</v>
      </c>
      <c r="E69" s="143"/>
      <c r="F69" s="143"/>
      <c r="G69" s="143">
        <v>10</v>
      </c>
      <c r="H69" s="143"/>
      <c r="I69" s="143">
        <v>5</v>
      </c>
      <c r="J69" s="143"/>
      <c r="K69" s="236">
        <v>2</v>
      </c>
      <c r="L69" s="143">
        <v>10</v>
      </c>
      <c r="M69" s="143">
        <v>2</v>
      </c>
      <c r="N69" s="479">
        <f t="shared" si="0"/>
        <v>29</v>
      </c>
      <c r="O69" s="511">
        <v>136.4</v>
      </c>
      <c r="P69" s="583">
        <f t="shared" si="1"/>
        <v>3955.6000000000004</v>
      </c>
    </row>
    <row r="70" spans="1:16" x14ac:dyDescent="0.25">
      <c r="A70" s="144">
        <v>64</v>
      </c>
      <c r="B70" s="178">
        <v>14001564</v>
      </c>
      <c r="C70" s="142" t="s">
        <v>2211</v>
      </c>
      <c r="D70" s="143" t="s">
        <v>20</v>
      </c>
      <c r="E70" s="143"/>
      <c r="F70" s="143"/>
      <c r="G70" s="143">
        <v>5</v>
      </c>
      <c r="H70" s="143"/>
      <c r="I70" s="143">
        <v>2</v>
      </c>
      <c r="J70" s="143">
        <v>3</v>
      </c>
      <c r="K70" s="236">
        <v>2</v>
      </c>
      <c r="L70" s="143">
        <v>10</v>
      </c>
      <c r="M70" s="143"/>
      <c r="N70" s="479">
        <f t="shared" si="0"/>
        <v>22</v>
      </c>
      <c r="O70" s="511">
        <v>470</v>
      </c>
      <c r="P70" s="583">
        <f t="shared" si="1"/>
        <v>10340</v>
      </c>
    </row>
    <row r="71" spans="1:16" ht="25.5" x14ac:dyDescent="0.25">
      <c r="A71" s="144">
        <v>65</v>
      </c>
      <c r="B71" s="178">
        <v>14001103</v>
      </c>
      <c r="C71" s="142" t="s">
        <v>2152</v>
      </c>
      <c r="D71" s="143" t="s">
        <v>20</v>
      </c>
      <c r="E71" s="143"/>
      <c r="F71" s="143"/>
      <c r="G71" s="143">
        <v>20</v>
      </c>
      <c r="H71" s="143">
        <v>30</v>
      </c>
      <c r="I71" s="143">
        <v>3</v>
      </c>
      <c r="J71" s="143">
        <v>50</v>
      </c>
      <c r="K71" s="236">
        <v>2</v>
      </c>
      <c r="L71" s="143"/>
      <c r="M71" s="143">
        <v>1</v>
      </c>
      <c r="N71" s="479">
        <f t="shared" si="0"/>
        <v>106</v>
      </c>
      <c r="O71" s="511">
        <v>52</v>
      </c>
      <c r="P71" s="583">
        <f t="shared" si="1"/>
        <v>5512</v>
      </c>
    </row>
    <row r="72" spans="1:16" x14ac:dyDescent="0.25">
      <c r="A72" s="144">
        <v>66</v>
      </c>
      <c r="B72" s="178">
        <v>14001102</v>
      </c>
      <c r="C72" s="142" t="s">
        <v>2180</v>
      </c>
      <c r="D72" s="143" t="s">
        <v>20</v>
      </c>
      <c r="E72" s="143"/>
      <c r="F72" s="143"/>
      <c r="G72" s="143">
        <v>10</v>
      </c>
      <c r="H72" s="143">
        <v>20</v>
      </c>
      <c r="I72" s="143">
        <v>2</v>
      </c>
      <c r="J72" s="143">
        <v>30</v>
      </c>
      <c r="K72" s="236">
        <v>2</v>
      </c>
      <c r="L72" s="143"/>
      <c r="M72" s="143"/>
      <c r="N72" s="479">
        <f t="shared" ref="N72:N97" si="2">M72+L72+K72+J72+I72+H72+G72+E72</f>
        <v>64</v>
      </c>
      <c r="O72" s="511">
        <v>310</v>
      </c>
      <c r="P72" s="583">
        <f t="shared" ref="P72:P97" si="3">N72*O72</f>
        <v>19840</v>
      </c>
    </row>
    <row r="73" spans="1:16" x14ac:dyDescent="0.25">
      <c r="A73" s="144">
        <v>67</v>
      </c>
      <c r="B73" s="178">
        <v>14001568</v>
      </c>
      <c r="C73" s="142" t="s">
        <v>2173</v>
      </c>
      <c r="D73" s="143" t="s">
        <v>20</v>
      </c>
      <c r="E73" s="143"/>
      <c r="F73" s="143"/>
      <c r="G73" s="143">
        <v>10</v>
      </c>
      <c r="H73" s="143">
        <v>20</v>
      </c>
      <c r="I73" s="143">
        <v>2</v>
      </c>
      <c r="J73" s="143">
        <v>50</v>
      </c>
      <c r="K73" s="236">
        <v>2</v>
      </c>
      <c r="L73" s="143"/>
      <c r="M73" s="143">
        <v>1</v>
      </c>
      <c r="N73" s="479">
        <f t="shared" si="2"/>
        <v>85</v>
      </c>
      <c r="O73" s="511">
        <v>59</v>
      </c>
      <c r="P73" s="583">
        <f t="shared" si="3"/>
        <v>5015</v>
      </c>
    </row>
    <row r="74" spans="1:16" ht="38.25" x14ac:dyDescent="0.25">
      <c r="A74" s="144">
        <v>68</v>
      </c>
      <c r="B74" s="178">
        <v>14001329</v>
      </c>
      <c r="C74" s="142" t="s">
        <v>2186</v>
      </c>
      <c r="D74" s="143" t="s">
        <v>20</v>
      </c>
      <c r="E74" s="143"/>
      <c r="F74" s="143"/>
      <c r="G74" s="143"/>
      <c r="H74" s="143">
        <v>20</v>
      </c>
      <c r="I74" s="143">
        <v>2</v>
      </c>
      <c r="J74" s="143">
        <v>10</v>
      </c>
      <c r="K74" s="236">
        <v>2</v>
      </c>
      <c r="L74" s="143"/>
      <c r="M74" s="143"/>
      <c r="N74" s="479">
        <f t="shared" si="2"/>
        <v>34</v>
      </c>
      <c r="O74" s="511">
        <v>111.6</v>
      </c>
      <c r="P74" s="583">
        <f t="shared" si="3"/>
        <v>3794.3999999999996</v>
      </c>
    </row>
    <row r="75" spans="1:16" x14ac:dyDescent="0.25">
      <c r="A75" s="144">
        <v>69</v>
      </c>
      <c r="B75" s="178">
        <v>14001320</v>
      </c>
      <c r="C75" s="142" t="s">
        <v>2212</v>
      </c>
      <c r="D75" s="143" t="s">
        <v>20</v>
      </c>
      <c r="E75" s="143"/>
      <c r="F75" s="143"/>
      <c r="G75" s="143"/>
      <c r="H75" s="143"/>
      <c r="I75" s="143">
        <v>2</v>
      </c>
      <c r="J75" s="143">
        <v>3</v>
      </c>
      <c r="K75" s="236">
        <v>2</v>
      </c>
      <c r="L75" s="143"/>
      <c r="M75" s="143"/>
      <c r="N75" s="479">
        <f t="shared" si="2"/>
        <v>7</v>
      </c>
      <c r="O75" s="511">
        <v>700</v>
      </c>
      <c r="P75" s="583">
        <f t="shared" si="3"/>
        <v>4900</v>
      </c>
    </row>
    <row r="76" spans="1:16" ht="38.25" x14ac:dyDescent="0.25">
      <c r="A76" s="144">
        <v>70</v>
      </c>
      <c r="B76" s="178">
        <v>14001331</v>
      </c>
      <c r="C76" s="142" t="s">
        <v>2189</v>
      </c>
      <c r="D76" s="143" t="s">
        <v>20</v>
      </c>
      <c r="E76" s="143"/>
      <c r="F76" s="143"/>
      <c r="G76" s="143"/>
      <c r="H76" s="143"/>
      <c r="I76" s="143">
        <v>2</v>
      </c>
      <c r="J76" s="143">
        <v>3</v>
      </c>
      <c r="K76" s="236"/>
      <c r="L76" s="143"/>
      <c r="M76" s="143"/>
      <c r="N76" s="479">
        <f t="shared" si="2"/>
        <v>5</v>
      </c>
      <c r="O76" s="511">
        <v>300</v>
      </c>
      <c r="P76" s="583">
        <f t="shared" si="3"/>
        <v>1500</v>
      </c>
    </row>
    <row r="77" spans="1:16" x14ac:dyDescent="0.25">
      <c r="A77" s="144">
        <v>71</v>
      </c>
      <c r="B77" s="178">
        <v>14001745</v>
      </c>
      <c r="C77" s="142" t="s">
        <v>2175</v>
      </c>
      <c r="D77" s="143" t="s">
        <v>20</v>
      </c>
      <c r="E77" s="143"/>
      <c r="F77" s="143"/>
      <c r="G77" s="143"/>
      <c r="H77" s="143">
        <v>80</v>
      </c>
      <c r="I77" s="143">
        <v>2</v>
      </c>
      <c r="J77" s="143"/>
      <c r="K77" s="236">
        <v>2</v>
      </c>
      <c r="L77" s="143"/>
      <c r="M77" s="143">
        <v>3</v>
      </c>
      <c r="N77" s="479">
        <f t="shared" si="2"/>
        <v>87</v>
      </c>
      <c r="O77" s="511">
        <v>35</v>
      </c>
      <c r="P77" s="583">
        <f t="shared" si="3"/>
        <v>3045</v>
      </c>
    </row>
    <row r="78" spans="1:16" x14ac:dyDescent="0.25">
      <c r="A78" s="144">
        <v>72</v>
      </c>
      <c r="B78" s="178">
        <v>14001747</v>
      </c>
      <c r="C78" s="142" t="s">
        <v>2174</v>
      </c>
      <c r="D78" s="143" t="s">
        <v>20</v>
      </c>
      <c r="E78" s="143"/>
      <c r="F78" s="143"/>
      <c r="G78" s="143">
        <v>20</v>
      </c>
      <c r="H78" s="143">
        <v>80</v>
      </c>
      <c r="I78" s="143">
        <v>2</v>
      </c>
      <c r="J78" s="143"/>
      <c r="K78" s="236"/>
      <c r="L78" s="143"/>
      <c r="M78" s="143">
        <v>3</v>
      </c>
      <c r="N78" s="479">
        <f t="shared" si="2"/>
        <v>105</v>
      </c>
      <c r="O78" s="511">
        <v>37.200000000000003</v>
      </c>
      <c r="P78" s="583">
        <f t="shared" si="3"/>
        <v>3906.0000000000005</v>
      </c>
    </row>
    <row r="79" spans="1:16" x14ac:dyDescent="0.25">
      <c r="A79" s="144">
        <v>73</v>
      </c>
      <c r="B79" s="178">
        <v>14001749</v>
      </c>
      <c r="C79" s="142" t="s">
        <v>2139</v>
      </c>
      <c r="D79" s="143" t="s">
        <v>20</v>
      </c>
      <c r="E79" s="143"/>
      <c r="F79" s="143"/>
      <c r="G79" s="143">
        <v>5</v>
      </c>
      <c r="H79" s="143">
        <v>20</v>
      </c>
      <c r="I79" s="143">
        <v>2</v>
      </c>
      <c r="J79" s="143"/>
      <c r="K79" s="236"/>
      <c r="L79" s="143"/>
      <c r="M79" s="143">
        <v>2</v>
      </c>
      <c r="N79" s="479">
        <f t="shared" si="2"/>
        <v>29</v>
      </c>
      <c r="O79" s="511">
        <v>80</v>
      </c>
      <c r="P79" s="583">
        <f t="shared" si="3"/>
        <v>2320</v>
      </c>
    </row>
    <row r="80" spans="1:16" x14ac:dyDescent="0.25">
      <c r="A80" s="144">
        <v>74</v>
      </c>
      <c r="B80" s="178">
        <v>14001750</v>
      </c>
      <c r="C80" s="142" t="s">
        <v>2140</v>
      </c>
      <c r="D80" s="143" t="s">
        <v>20</v>
      </c>
      <c r="E80" s="143"/>
      <c r="F80" s="143"/>
      <c r="G80" s="143">
        <v>400</v>
      </c>
      <c r="H80" s="143">
        <v>300</v>
      </c>
      <c r="I80" s="143">
        <v>2</v>
      </c>
      <c r="J80" s="313">
        <v>2000</v>
      </c>
      <c r="K80" s="236">
        <v>2</v>
      </c>
      <c r="L80" s="143"/>
      <c r="M80" s="143">
        <v>50</v>
      </c>
      <c r="N80" s="479">
        <f t="shared" si="2"/>
        <v>2754</v>
      </c>
      <c r="O80" s="511">
        <v>3</v>
      </c>
      <c r="P80" s="583">
        <f t="shared" si="3"/>
        <v>8262</v>
      </c>
    </row>
    <row r="81" spans="1:16" x14ac:dyDescent="0.25">
      <c r="A81" s="144">
        <v>75</v>
      </c>
      <c r="B81" s="178">
        <v>14001370</v>
      </c>
      <c r="C81" s="142" t="s">
        <v>2176</v>
      </c>
      <c r="D81" s="143" t="s">
        <v>20</v>
      </c>
      <c r="E81" s="143"/>
      <c r="F81" s="143"/>
      <c r="G81" s="143">
        <v>50</v>
      </c>
      <c r="H81" s="143">
        <v>20</v>
      </c>
      <c r="I81" s="143">
        <v>2</v>
      </c>
      <c r="J81" s="143">
        <v>500</v>
      </c>
      <c r="K81" s="236">
        <v>5</v>
      </c>
      <c r="L81" s="143"/>
      <c r="M81" s="143">
        <v>1</v>
      </c>
      <c r="N81" s="479">
        <f t="shared" si="2"/>
        <v>578</v>
      </c>
      <c r="O81" s="511">
        <v>8</v>
      </c>
      <c r="P81" s="583">
        <f t="shared" si="3"/>
        <v>4624</v>
      </c>
    </row>
    <row r="82" spans="1:16" x14ac:dyDescent="0.25">
      <c r="A82" s="144">
        <v>76</v>
      </c>
      <c r="B82" s="178">
        <v>14001371</v>
      </c>
      <c r="C82" s="142" t="s">
        <v>2177</v>
      </c>
      <c r="D82" s="143" t="s">
        <v>20</v>
      </c>
      <c r="E82" s="143"/>
      <c r="F82" s="143"/>
      <c r="G82" s="143">
        <v>12</v>
      </c>
      <c r="H82" s="143">
        <v>30</v>
      </c>
      <c r="I82" s="143">
        <v>2</v>
      </c>
      <c r="J82" s="143">
        <v>100</v>
      </c>
      <c r="K82" s="236">
        <v>2</v>
      </c>
      <c r="L82" s="143"/>
      <c r="M82" s="143">
        <v>1</v>
      </c>
      <c r="N82" s="479">
        <f t="shared" si="2"/>
        <v>147</v>
      </c>
      <c r="O82" s="511">
        <v>10</v>
      </c>
      <c r="P82" s="583">
        <f t="shared" si="3"/>
        <v>1470</v>
      </c>
    </row>
    <row r="83" spans="1:16" x14ac:dyDescent="0.25">
      <c r="A83" s="144">
        <v>77</v>
      </c>
      <c r="B83" s="178">
        <v>14001751</v>
      </c>
      <c r="C83" s="142" t="s">
        <v>2187</v>
      </c>
      <c r="D83" s="143" t="s">
        <v>20</v>
      </c>
      <c r="E83" s="143"/>
      <c r="F83" s="143"/>
      <c r="G83" s="143"/>
      <c r="H83" s="143">
        <v>40</v>
      </c>
      <c r="I83" s="143">
        <v>2</v>
      </c>
      <c r="J83" s="143">
        <v>100</v>
      </c>
      <c r="K83" s="236">
        <v>5</v>
      </c>
      <c r="L83" s="143"/>
      <c r="M83" s="143"/>
      <c r="N83" s="479">
        <f t="shared" si="2"/>
        <v>147</v>
      </c>
      <c r="O83" s="511">
        <v>60</v>
      </c>
      <c r="P83" s="583">
        <f t="shared" si="3"/>
        <v>8820</v>
      </c>
    </row>
    <row r="84" spans="1:16" ht="25.5" x14ac:dyDescent="0.25">
      <c r="A84" s="144">
        <v>78</v>
      </c>
      <c r="B84" s="178">
        <v>14001754</v>
      </c>
      <c r="C84" s="142" t="s">
        <v>2744</v>
      </c>
      <c r="D84" s="143" t="s">
        <v>20</v>
      </c>
      <c r="E84" s="143"/>
      <c r="F84" s="143"/>
      <c r="G84" s="143">
        <v>30</v>
      </c>
      <c r="H84" s="143">
        <v>30</v>
      </c>
      <c r="I84" s="143">
        <v>5</v>
      </c>
      <c r="J84" s="143">
        <v>100</v>
      </c>
      <c r="K84" s="236">
        <v>10</v>
      </c>
      <c r="L84" s="143"/>
      <c r="M84" s="143">
        <v>1</v>
      </c>
      <c r="N84" s="479">
        <f t="shared" si="2"/>
        <v>176</v>
      </c>
      <c r="O84" s="511">
        <v>10</v>
      </c>
      <c r="P84" s="583">
        <f t="shared" si="3"/>
        <v>1760</v>
      </c>
    </row>
    <row r="85" spans="1:16" ht="25.5" x14ac:dyDescent="0.25">
      <c r="A85" s="144">
        <v>79</v>
      </c>
      <c r="B85" s="178">
        <v>14001754</v>
      </c>
      <c r="C85" s="142" t="s">
        <v>2213</v>
      </c>
      <c r="D85" s="143" t="s">
        <v>20</v>
      </c>
      <c r="E85" s="143"/>
      <c r="F85" s="143"/>
      <c r="G85" s="143"/>
      <c r="H85" s="143">
        <v>100</v>
      </c>
      <c r="I85" s="143">
        <v>5</v>
      </c>
      <c r="J85" s="143">
        <v>100</v>
      </c>
      <c r="K85" s="236">
        <v>5</v>
      </c>
      <c r="L85" s="143"/>
      <c r="M85" s="143">
        <v>1</v>
      </c>
      <c r="N85" s="479">
        <f t="shared" si="2"/>
        <v>211</v>
      </c>
      <c r="O85" s="511">
        <v>52</v>
      </c>
      <c r="P85" s="583">
        <f t="shared" si="3"/>
        <v>10972</v>
      </c>
    </row>
    <row r="86" spans="1:16" ht="38.25" x14ac:dyDescent="0.25">
      <c r="A86" s="144">
        <v>80</v>
      </c>
      <c r="B86" s="178">
        <v>14001757</v>
      </c>
      <c r="C86" s="142" t="s">
        <v>2745</v>
      </c>
      <c r="D86" s="143" t="s">
        <v>20</v>
      </c>
      <c r="E86" s="143"/>
      <c r="F86" s="143"/>
      <c r="G86" s="143">
        <v>20</v>
      </c>
      <c r="H86" s="143">
        <v>100</v>
      </c>
      <c r="I86" s="143">
        <v>5</v>
      </c>
      <c r="J86" s="143">
        <v>100</v>
      </c>
      <c r="K86" s="236">
        <v>20</v>
      </c>
      <c r="L86" s="143"/>
      <c r="M86" s="143">
        <v>1</v>
      </c>
      <c r="N86" s="479">
        <f t="shared" si="2"/>
        <v>246</v>
      </c>
      <c r="O86" s="511">
        <v>10</v>
      </c>
      <c r="P86" s="583">
        <f t="shared" si="3"/>
        <v>2460</v>
      </c>
    </row>
    <row r="87" spans="1:16" ht="13.5" customHeight="1" x14ac:dyDescent="0.25">
      <c r="A87" s="144">
        <v>81</v>
      </c>
      <c r="B87" s="178">
        <v>14001168</v>
      </c>
      <c r="C87" s="142" t="s">
        <v>2153</v>
      </c>
      <c r="D87" s="143" t="s">
        <v>171</v>
      </c>
      <c r="E87" s="143"/>
      <c r="F87" s="143"/>
      <c r="G87" s="143"/>
      <c r="H87" s="143"/>
      <c r="I87" s="143">
        <v>5</v>
      </c>
      <c r="J87" s="143">
        <v>100</v>
      </c>
      <c r="K87" s="236">
        <v>20</v>
      </c>
      <c r="L87" s="143">
        <v>15</v>
      </c>
      <c r="M87" s="143">
        <v>3</v>
      </c>
      <c r="N87" s="479">
        <f t="shared" si="2"/>
        <v>143</v>
      </c>
      <c r="O87" s="511">
        <v>4.22</v>
      </c>
      <c r="P87" s="583">
        <f t="shared" si="3"/>
        <v>603.45999999999992</v>
      </c>
    </row>
    <row r="88" spans="1:16" ht="51" x14ac:dyDescent="0.25">
      <c r="A88" s="144">
        <v>82</v>
      </c>
      <c r="B88" s="178">
        <v>14001516</v>
      </c>
      <c r="C88" s="142" t="s">
        <v>2214</v>
      </c>
      <c r="D88" s="143" t="s">
        <v>20</v>
      </c>
      <c r="E88" s="143"/>
      <c r="F88" s="143"/>
      <c r="G88" s="143">
        <v>100</v>
      </c>
      <c r="H88" s="143">
        <v>100</v>
      </c>
      <c r="I88" s="143">
        <v>20</v>
      </c>
      <c r="J88" s="313">
        <v>2000</v>
      </c>
      <c r="K88" s="143"/>
      <c r="L88" s="143">
        <v>50</v>
      </c>
      <c r="M88" s="143"/>
      <c r="N88" s="479">
        <f t="shared" si="2"/>
        <v>2270</v>
      </c>
      <c r="O88" s="511">
        <v>4</v>
      </c>
      <c r="P88" s="583">
        <f t="shared" si="3"/>
        <v>9080</v>
      </c>
    </row>
    <row r="89" spans="1:16" x14ac:dyDescent="0.25">
      <c r="A89" s="144">
        <v>83</v>
      </c>
      <c r="B89" s="178">
        <v>14001181</v>
      </c>
      <c r="C89" s="142" t="s">
        <v>2154</v>
      </c>
      <c r="D89" s="143" t="s">
        <v>20</v>
      </c>
      <c r="E89" s="143"/>
      <c r="F89" s="143"/>
      <c r="G89" s="143">
        <v>100</v>
      </c>
      <c r="H89" s="143">
        <v>300</v>
      </c>
      <c r="I89" s="143">
        <v>20</v>
      </c>
      <c r="J89" s="313">
        <v>5000</v>
      </c>
      <c r="K89" s="143"/>
      <c r="L89" s="143">
        <v>15</v>
      </c>
      <c r="M89" s="143">
        <v>10</v>
      </c>
      <c r="N89" s="479">
        <f t="shared" si="2"/>
        <v>5445</v>
      </c>
      <c r="O89" s="511">
        <v>1.9</v>
      </c>
      <c r="P89" s="583">
        <f t="shared" si="3"/>
        <v>10345.5</v>
      </c>
    </row>
    <row r="90" spans="1:16" x14ac:dyDescent="0.25">
      <c r="A90" s="144">
        <v>84</v>
      </c>
      <c r="B90" s="178">
        <v>14001335</v>
      </c>
      <c r="C90" s="142" t="s">
        <v>2178</v>
      </c>
      <c r="D90" s="143" t="s">
        <v>20</v>
      </c>
      <c r="E90" s="143"/>
      <c r="F90" s="143"/>
      <c r="G90" s="143">
        <v>20</v>
      </c>
      <c r="H90" s="143">
        <v>50</v>
      </c>
      <c r="I90" s="143">
        <v>2</v>
      </c>
      <c r="J90" s="143">
        <v>100</v>
      </c>
      <c r="K90" s="143"/>
      <c r="L90" s="143"/>
      <c r="M90" s="143">
        <v>2</v>
      </c>
      <c r="N90" s="479">
        <f t="shared" si="2"/>
        <v>174</v>
      </c>
      <c r="O90" s="511">
        <v>15</v>
      </c>
      <c r="P90" s="583">
        <f t="shared" si="3"/>
        <v>2610</v>
      </c>
    </row>
    <row r="91" spans="1:16" x14ac:dyDescent="0.25">
      <c r="A91" s="144">
        <v>85</v>
      </c>
      <c r="B91" s="178">
        <v>14001440</v>
      </c>
      <c r="C91" s="142" t="s">
        <v>2155</v>
      </c>
      <c r="D91" s="143" t="s">
        <v>20</v>
      </c>
      <c r="E91" s="143"/>
      <c r="F91" s="143"/>
      <c r="G91" s="143"/>
      <c r="H91" s="143">
        <v>5</v>
      </c>
      <c r="I91" s="143">
        <v>2</v>
      </c>
      <c r="J91" s="143">
        <v>200</v>
      </c>
      <c r="K91" s="143"/>
      <c r="L91" s="143"/>
      <c r="M91" s="143">
        <v>8</v>
      </c>
      <c r="N91" s="479">
        <f t="shared" si="2"/>
        <v>215</v>
      </c>
      <c r="O91" s="511">
        <v>10</v>
      </c>
      <c r="P91" s="583">
        <f t="shared" si="3"/>
        <v>2150</v>
      </c>
    </row>
    <row r="92" spans="1:16" x14ac:dyDescent="0.25">
      <c r="A92" s="144">
        <v>86</v>
      </c>
      <c r="B92" s="178">
        <v>14001348</v>
      </c>
      <c r="C92" s="142" t="s">
        <v>2179</v>
      </c>
      <c r="D92" s="143" t="s">
        <v>21</v>
      </c>
      <c r="E92" s="143"/>
      <c r="F92" s="143"/>
      <c r="G92" s="143">
        <v>3</v>
      </c>
      <c r="H92" s="143">
        <v>20</v>
      </c>
      <c r="I92" s="143">
        <v>2</v>
      </c>
      <c r="J92" s="143">
        <v>200</v>
      </c>
      <c r="K92" s="143"/>
      <c r="L92" s="143"/>
      <c r="M92" s="143">
        <v>3</v>
      </c>
      <c r="N92" s="479">
        <f t="shared" si="2"/>
        <v>228</v>
      </c>
      <c r="O92" s="511">
        <v>60</v>
      </c>
      <c r="P92" s="583">
        <f t="shared" si="3"/>
        <v>13680</v>
      </c>
    </row>
    <row r="93" spans="1:16" x14ac:dyDescent="0.25">
      <c r="A93" s="144">
        <v>87</v>
      </c>
      <c r="B93" s="178">
        <v>14001770</v>
      </c>
      <c r="C93" s="142" t="s">
        <v>2141</v>
      </c>
      <c r="D93" s="143" t="s">
        <v>20</v>
      </c>
      <c r="E93" s="143"/>
      <c r="F93" s="143"/>
      <c r="G93" s="143">
        <v>100</v>
      </c>
      <c r="H93" s="143">
        <v>50</v>
      </c>
      <c r="I93" s="143">
        <v>10</v>
      </c>
      <c r="J93" s="143">
        <v>200</v>
      </c>
      <c r="K93" s="143"/>
      <c r="L93" s="143">
        <v>10</v>
      </c>
      <c r="M93" s="143">
        <v>1</v>
      </c>
      <c r="N93" s="479">
        <f t="shared" si="2"/>
        <v>371</v>
      </c>
      <c r="O93" s="511">
        <v>51.77</v>
      </c>
      <c r="P93" s="583">
        <f t="shared" si="3"/>
        <v>19206.670000000002</v>
      </c>
    </row>
    <row r="94" spans="1:16" ht="25.5" x14ac:dyDescent="0.25">
      <c r="A94" s="144">
        <v>88</v>
      </c>
      <c r="B94" s="178">
        <v>14001763</v>
      </c>
      <c r="C94" s="142" t="s">
        <v>2142</v>
      </c>
      <c r="D94" s="143" t="s">
        <v>20</v>
      </c>
      <c r="E94" s="143"/>
      <c r="F94" s="143"/>
      <c r="G94" s="143">
        <v>20</v>
      </c>
      <c r="H94" s="143">
        <v>100</v>
      </c>
      <c r="I94" s="143">
        <v>10</v>
      </c>
      <c r="J94" s="143">
        <v>100</v>
      </c>
      <c r="K94" s="143"/>
      <c r="L94" s="143"/>
      <c r="M94" s="143">
        <v>1</v>
      </c>
      <c r="N94" s="479">
        <f t="shared" si="2"/>
        <v>231</v>
      </c>
      <c r="O94" s="511">
        <v>16</v>
      </c>
      <c r="P94" s="583">
        <f t="shared" si="3"/>
        <v>3696</v>
      </c>
    </row>
    <row r="95" spans="1:16" ht="52.5" customHeight="1" x14ac:dyDescent="0.25">
      <c r="A95" s="144">
        <v>89</v>
      </c>
      <c r="B95" s="178">
        <v>14001760</v>
      </c>
      <c r="C95" s="142" t="s">
        <v>2746</v>
      </c>
      <c r="D95" s="143" t="s">
        <v>20</v>
      </c>
      <c r="E95" s="143"/>
      <c r="F95" s="143"/>
      <c r="G95" s="143">
        <v>20</v>
      </c>
      <c r="H95" s="143">
        <v>10</v>
      </c>
      <c r="I95" s="143">
        <v>6</v>
      </c>
      <c r="J95" s="143">
        <v>100</v>
      </c>
      <c r="K95" s="143">
        <v>5</v>
      </c>
      <c r="L95" s="143">
        <v>10</v>
      </c>
      <c r="M95" s="143">
        <v>2</v>
      </c>
      <c r="N95" s="479">
        <f t="shared" si="2"/>
        <v>153</v>
      </c>
      <c r="O95" s="511">
        <v>22</v>
      </c>
      <c r="P95" s="583">
        <f t="shared" si="3"/>
        <v>3366</v>
      </c>
    </row>
    <row r="96" spans="1:16" ht="25.5" x14ac:dyDescent="0.25">
      <c r="A96" s="144">
        <v>90</v>
      </c>
      <c r="B96" s="178">
        <v>14001416</v>
      </c>
      <c r="C96" s="142" t="s">
        <v>2143</v>
      </c>
      <c r="D96" s="143" t="s">
        <v>20</v>
      </c>
      <c r="E96" s="143"/>
      <c r="F96" s="143"/>
      <c r="G96" s="143">
        <v>200</v>
      </c>
      <c r="H96" s="143">
        <v>300</v>
      </c>
      <c r="I96" s="143">
        <v>10</v>
      </c>
      <c r="J96" s="143">
        <v>100</v>
      </c>
      <c r="K96" s="143">
        <v>20</v>
      </c>
      <c r="L96" s="143">
        <v>10</v>
      </c>
      <c r="M96" s="143">
        <v>20</v>
      </c>
      <c r="N96" s="479">
        <f t="shared" si="2"/>
        <v>660</v>
      </c>
      <c r="O96" s="511">
        <v>9.5</v>
      </c>
      <c r="P96" s="583">
        <f t="shared" si="3"/>
        <v>6270</v>
      </c>
    </row>
    <row r="97" spans="1:16" ht="25.5" x14ac:dyDescent="0.25">
      <c r="A97" s="144">
        <v>91</v>
      </c>
      <c r="B97" s="178">
        <v>14001417</v>
      </c>
      <c r="C97" s="142" t="s">
        <v>2144</v>
      </c>
      <c r="D97" s="143" t="s">
        <v>20</v>
      </c>
      <c r="E97" s="143"/>
      <c r="F97" s="143"/>
      <c r="G97" s="143">
        <v>200</v>
      </c>
      <c r="H97" s="143">
        <v>300</v>
      </c>
      <c r="I97" s="143">
        <v>10</v>
      </c>
      <c r="J97" s="143">
        <v>100</v>
      </c>
      <c r="K97" s="143">
        <v>30</v>
      </c>
      <c r="L97" s="143">
        <v>10</v>
      </c>
      <c r="M97" s="143">
        <v>20</v>
      </c>
      <c r="N97" s="479">
        <f t="shared" si="2"/>
        <v>670</v>
      </c>
      <c r="O97" s="511">
        <v>9</v>
      </c>
      <c r="P97" s="583">
        <f t="shared" si="3"/>
        <v>6030</v>
      </c>
    </row>
    <row r="98" spans="1:16" x14ac:dyDescent="0.25">
      <c r="A98" s="1000" t="s">
        <v>2885</v>
      </c>
      <c r="B98" s="1001"/>
      <c r="C98" s="1001"/>
      <c r="D98" s="1002"/>
      <c r="E98" s="539"/>
      <c r="F98" s="539"/>
      <c r="G98" s="539"/>
      <c r="H98" s="539"/>
      <c r="I98" s="539"/>
      <c r="J98" s="539"/>
      <c r="K98" s="539"/>
      <c r="L98" s="539"/>
      <c r="M98" s="539"/>
      <c r="N98" s="539"/>
      <c r="O98" s="702"/>
      <c r="P98" s="586">
        <f>SUM(P7:P97)</f>
        <v>658546.78</v>
      </c>
    </row>
  </sheetData>
  <sortState ref="C9:C125">
    <sortCondition ref="C126"/>
  </sortState>
  <mergeCells count="5">
    <mergeCell ref="A98:D98"/>
    <mergeCell ref="A2:N2"/>
    <mergeCell ref="A3:O3"/>
    <mergeCell ref="A4:O4"/>
    <mergeCell ref="A5:P5"/>
  </mergeCells>
  <pageMargins left="0.11811023622047245" right="0.11811023622047245" top="0.78740157480314965" bottom="0.78740157480314965" header="0.31496062992125984" footer="0.31496062992125984"/>
  <pageSetup paperSize="9" scale="8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9"/>
  <sheetViews>
    <sheetView workbookViewId="0">
      <selection activeCell="L18" sqref="L18"/>
    </sheetView>
  </sheetViews>
  <sheetFormatPr defaultRowHeight="15" x14ac:dyDescent="0.25"/>
  <cols>
    <col min="1" max="1" width="4.5703125" bestFit="1" customWidth="1"/>
    <col min="2" max="2" width="10.42578125" style="90" customWidth="1"/>
    <col min="3" max="3" width="47.85546875" customWidth="1"/>
    <col min="4" max="4" width="6.140625" customWidth="1"/>
    <col min="5" max="5" width="5.85546875" bestFit="1" customWidth="1"/>
    <col min="6" max="6" width="8.7109375" bestFit="1" customWidth="1"/>
    <col min="7" max="7" width="11.28515625" bestFit="1" customWidth="1"/>
  </cols>
  <sheetData>
    <row r="1" spans="1:7" s="90" customFormat="1" x14ac:dyDescent="0.25">
      <c r="A1" s="722"/>
      <c r="B1" s="722"/>
      <c r="C1" s="50"/>
      <c r="D1" s="722"/>
      <c r="E1" s="722"/>
    </row>
    <row r="2" spans="1:7" s="90" customFormat="1" ht="18.75" x14ac:dyDescent="0.25">
      <c r="A2" s="853" t="s">
        <v>0</v>
      </c>
      <c r="B2" s="853"/>
      <c r="C2" s="853"/>
      <c r="D2" s="853"/>
      <c r="E2" s="853"/>
      <c r="F2" s="853"/>
      <c r="G2" s="853"/>
    </row>
    <row r="3" spans="1:7" ht="18.75" x14ac:dyDescent="0.25">
      <c r="A3" s="853" t="s">
        <v>1</v>
      </c>
      <c r="B3" s="853"/>
      <c r="C3" s="853"/>
      <c r="D3" s="853"/>
      <c r="E3" s="853"/>
      <c r="F3" s="853"/>
      <c r="G3" s="853"/>
    </row>
    <row r="4" spans="1:7" ht="18.75" x14ac:dyDescent="0.25">
      <c r="A4" s="854" t="s">
        <v>2</v>
      </c>
      <c r="B4" s="854"/>
      <c r="C4" s="854"/>
      <c r="D4" s="854"/>
      <c r="E4" s="854"/>
      <c r="F4" s="854"/>
      <c r="G4" s="854"/>
    </row>
    <row r="5" spans="1:7" ht="15.75" thickBot="1" x14ac:dyDescent="0.3">
      <c r="A5" s="91"/>
      <c r="B5" s="91"/>
      <c r="C5" s="50"/>
      <c r="D5" s="91"/>
      <c r="E5" s="91"/>
      <c r="F5" s="90"/>
    </row>
    <row r="6" spans="1:7" ht="37.5" thickBot="1" x14ac:dyDescent="0.75">
      <c r="A6" s="1032" t="s">
        <v>957</v>
      </c>
      <c r="B6" s="1033"/>
      <c r="C6" s="1033"/>
      <c r="D6" s="1033"/>
      <c r="E6" s="1033"/>
      <c r="F6" s="1033"/>
      <c r="G6" s="1034"/>
    </row>
    <row r="7" spans="1:7" ht="15.75" x14ac:dyDescent="0.25">
      <c r="A7" s="136" t="s">
        <v>13</v>
      </c>
      <c r="B7" s="136" t="s">
        <v>14</v>
      </c>
      <c r="C7" s="136" t="s">
        <v>15</v>
      </c>
      <c r="D7" s="136" t="s">
        <v>7</v>
      </c>
      <c r="E7" s="136" t="s">
        <v>1462</v>
      </c>
      <c r="F7" s="461" t="s">
        <v>868</v>
      </c>
      <c r="G7" s="461" t="s">
        <v>869</v>
      </c>
    </row>
    <row r="8" spans="1:7" ht="127.5" x14ac:dyDescent="0.25">
      <c r="A8" s="59">
        <v>1</v>
      </c>
      <c r="B8" s="297">
        <v>58001142</v>
      </c>
      <c r="C8" s="61" t="s">
        <v>2215</v>
      </c>
      <c r="D8" s="59" t="s">
        <v>956</v>
      </c>
      <c r="E8" s="315">
        <v>3400</v>
      </c>
      <c r="F8" s="749">
        <v>117</v>
      </c>
      <c r="G8" s="750">
        <f>E8*F8</f>
        <v>397800</v>
      </c>
    </row>
    <row r="9" spans="1:7" x14ac:dyDescent="0.25">
      <c r="A9" s="1029" t="s">
        <v>2885</v>
      </c>
      <c r="B9" s="1030"/>
      <c r="C9" s="1030"/>
      <c r="D9" s="1031"/>
      <c r="E9" s="751"/>
      <c r="F9" s="751"/>
      <c r="G9" s="752">
        <f>SUM(G8)</f>
        <v>397800</v>
      </c>
    </row>
  </sheetData>
  <mergeCells count="5">
    <mergeCell ref="A9:D9"/>
    <mergeCell ref="A6:G6"/>
    <mergeCell ref="A3:G3"/>
    <mergeCell ref="A4:G4"/>
    <mergeCell ref="A2:G2"/>
  </mergeCells>
  <pageMargins left="0.31496062992125984" right="0.31496062992125984" top="0.78740157480314965" bottom="0.78740157480314965" header="0.31496062992125984" footer="0.31496062992125984"/>
  <pageSetup paperSize="9" orientation="portrait" horizontalDpi="0"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1"/>
  <sheetViews>
    <sheetView workbookViewId="0">
      <selection activeCell="C17" sqref="C17"/>
    </sheetView>
  </sheetViews>
  <sheetFormatPr defaultRowHeight="15" x14ac:dyDescent="0.25"/>
  <cols>
    <col min="1" max="1" width="5.42578125" bestFit="1" customWidth="1"/>
    <col min="2" max="2" width="10.140625" style="128" bestFit="1" customWidth="1"/>
    <col min="3" max="3" width="44.85546875" customWidth="1"/>
    <col min="4" max="4" width="3.5703125" bestFit="1" customWidth="1"/>
    <col min="5" max="5" width="7" bestFit="1" customWidth="1"/>
    <col min="6" max="6" width="7.85546875" bestFit="1" customWidth="1"/>
    <col min="7" max="7" width="9.85546875" bestFit="1" customWidth="1"/>
  </cols>
  <sheetData>
    <row r="1" spans="1:7" ht="15.75" x14ac:dyDescent="0.25">
      <c r="A1" s="837" t="s">
        <v>0</v>
      </c>
      <c r="B1" s="837"/>
      <c r="C1" s="837"/>
      <c r="D1" s="837"/>
      <c r="E1" s="837"/>
      <c r="F1" s="837"/>
      <c r="G1" s="837"/>
    </row>
    <row r="2" spans="1:7" ht="15.75" x14ac:dyDescent="0.25">
      <c r="A2" s="837" t="s">
        <v>1</v>
      </c>
      <c r="B2" s="837"/>
      <c r="C2" s="837"/>
      <c r="D2" s="837"/>
      <c r="E2" s="837"/>
      <c r="F2" s="837"/>
      <c r="G2" s="837"/>
    </row>
    <row r="3" spans="1:7" ht="18.75" x14ac:dyDescent="0.25">
      <c r="A3" s="854" t="s">
        <v>2</v>
      </c>
      <c r="B3" s="854"/>
      <c r="C3" s="854"/>
      <c r="D3" s="854"/>
      <c r="E3" s="854"/>
      <c r="F3" s="854"/>
      <c r="G3" s="854"/>
    </row>
    <row r="4" spans="1:7" x14ac:dyDescent="0.25">
      <c r="A4" s="108"/>
      <c r="C4" s="108"/>
      <c r="D4" s="108"/>
      <c r="E4" s="108"/>
      <c r="F4" s="108"/>
      <c r="G4" s="108"/>
    </row>
    <row r="5" spans="1:7" ht="15.75" thickBot="1" x14ac:dyDescent="0.3"/>
    <row r="6" spans="1:7" ht="27" thickBot="1" x14ac:dyDescent="0.45">
      <c r="A6" s="1035" t="s">
        <v>1481</v>
      </c>
      <c r="B6" s="1036"/>
      <c r="C6" s="1036"/>
      <c r="D6" s="1036"/>
      <c r="E6" s="1036"/>
      <c r="F6" s="1036"/>
      <c r="G6" s="1037"/>
    </row>
    <row r="7" spans="1:7" x14ac:dyDescent="0.25">
      <c r="A7" s="147" t="s">
        <v>41</v>
      </c>
      <c r="B7" s="147" t="s">
        <v>530</v>
      </c>
      <c r="C7" s="147" t="s">
        <v>131</v>
      </c>
      <c r="D7" s="147" t="s">
        <v>25</v>
      </c>
      <c r="E7" s="147" t="s">
        <v>1455</v>
      </c>
      <c r="F7" s="471" t="s">
        <v>868</v>
      </c>
      <c r="G7" s="471" t="s">
        <v>869</v>
      </c>
    </row>
    <row r="8" spans="1:7" x14ac:dyDescent="0.25">
      <c r="A8" s="453">
        <v>1</v>
      </c>
      <c r="B8" s="220">
        <v>25001163</v>
      </c>
      <c r="C8" s="112" t="s">
        <v>3287</v>
      </c>
      <c r="D8" s="453" t="s">
        <v>143</v>
      </c>
      <c r="E8" s="143">
        <v>400</v>
      </c>
      <c r="F8" s="289">
        <v>444.93</v>
      </c>
      <c r="G8" s="289">
        <f>E8*F8</f>
        <v>177972</v>
      </c>
    </row>
    <row r="9" spans="1:7" s="108" customFormat="1" x14ac:dyDescent="0.25">
      <c r="A9" s="453">
        <v>2</v>
      </c>
      <c r="B9" s="220">
        <v>25001162</v>
      </c>
      <c r="C9" s="112" t="s">
        <v>1482</v>
      </c>
      <c r="D9" s="453" t="s">
        <v>744</v>
      </c>
      <c r="E9" s="143">
        <v>350</v>
      </c>
      <c r="F9" s="289">
        <v>1053.24</v>
      </c>
      <c r="G9" s="289">
        <f t="shared" ref="G9:G10" si="0">E9*F9</f>
        <v>368634</v>
      </c>
    </row>
    <row r="10" spans="1:7" x14ac:dyDescent="0.25">
      <c r="A10" s="453">
        <v>3</v>
      </c>
      <c r="B10" s="220">
        <v>25001164</v>
      </c>
      <c r="C10" s="112" t="s">
        <v>3288</v>
      </c>
      <c r="D10" s="453" t="s">
        <v>143</v>
      </c>
      <c r="E10" s="143">
        <v>150</v>
      </c>
      <c r="F10" s="289">
        <v>335</v>
      </c>
      <c r="G10" s="289">
        <f t="shared" si="0"/>
        <v>50250</v>
      </c>
    </row>
    <row r="11" spans="1:7" x14ac:dyDescent="0.25">
      <c r="A11" s="1038" t="s">
        <v>2885</v>
      </c>
      <c r="B11" s="1038"/>
      <c r="C11" s="1038"/>
      <c r="D11" s="537"/>
      <c r="E11" s="537"/>
      <c r="F11" s="537"/>
      <c r="G11" s="635">
        <f>SUM(G8:G10)</f>
        <v>596856</v>
      </c>
    </row>
    <row r="21" spans="4:4" x14ac:dyDescent="0.25">
      <c r="D21" s="181"/>
    </row>
  </sheetData>
  <sortState ref="A8:E11">
    <sortCondition ref="C12"/>
  </sortState>
  <mergeCells count="5">
    <mergeCell ref="A1:G1"/>
    <mergeCell ref="A2:G2"/>
    <mergeCell ref="A3:G3"/>
    <mergeCell ref="A6:G6"/>
    <mergeCell ref="A11:C11"/>
  </mergeCells>
  <pageMargins left="0.31496062992125984" right="0.31496062992125984" top="0.78740157480314965" bottom="0.78740157480314965" header="0.31496062992125984" footer="0.31496062992125984"/>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7"/>
  <sheetViews>
    <sheetView workbookViewId="0">
      <selection activeCell="K9" sqref="K9"/>
    </sheetView>
  </sheetViews>
  <sheetFormatPr defaultRowHeight="15" x14ac:dyDescent="0.25"/>
  <cols>
    <col min="1" max="1" width="5.85546875" bestFit="1" customWidth="1"/>
    <col min="2" max="2" width="10.140625" style="128" bestFit="1" customWidth="1"/>
    <col min="3" max="3" width="56.85546875" customWidth="1"/>
    <col min="4" max="5" width="4.85546875" bestFit="1" customWidth="1"/>
    <col min="6" max="6" width="8.7109375" bestFit="1" customWidth="1"/>
    <col min="7" max="7" width="10.140625" bestFit="1" customWidth="1"/>
  </cols>
  <sheetData>
    <row r="1" spans="1:7" x14ac:dyDescent="0.25">
      <c r="A1" s="1045"/>
      <c r="B1" s="180"/>
      <c r="C1" s="1045"/>
      <c r="D1" s="89"/>
      <c r="E1" s="1045"/>
      <c r="F1" s="107"/>
      <c r="G1" s="107"/>
    </row>
    <row r="2" spans="1:7" x14ac:dyDescent="0.25">
      <c r="A2" s="1045"/>
      <c r="B2" s="180"/>
      <c r="C2" s="1045"/>
      <c r="D2" s="50"/>
      <c r="E2" s="1045"/>
      <c r="F2" s="107"/>
      <c r="G2" s="107"/>
    </row>
    <row r="3" spans="1:7" ht="18.75" x14ac:dyDescent="0.25">
      <c r="A3" s="853" t="s">
        <v>0</v>
      </c>
      <c r="B3" s="853"/>
      <c r="C3" s="853"/>
      <c r="D3" s="853"/>
      <c r="E3" s="853"/>
      <c r="F3" s="853"/>
      <c r="G3" s="853"/>
    </row>
    <row r="4" spans="1:7" ht="18.75" x14ac:dyDescent="0.25">
      <c r="A4" s="853" t="s">
        <v>1</v>
      </c>
      <c r="B4" s="853"/>
      <c r="C4" s="853"/>
      <c r="D4" s="853"/>
      <c r="E4" s="853"/>
      <c r="F4" s="853"/>
      <c r="G4" s="853"/>
    </row>
    <row r="5" spans="1:7" ht="18.75" x14ac:dyDescent="0.25">
      <c r="A5" s="854" t="s">
        <v>2</v>
      </c>
      <c r="B5" s="854"/>
      <c r="C5" s="854"/>
      <c r="D5" s="854"/>
      <c r="E5" s="854"/>
      <c r="F5" s="854"/>
      <c r="G5" s="854"/>
    </row>
    <row r="6" spans="1:7" ht="15.75" thickBot="1" x14ac:dyDescent="0.3"/>
    <row r="7" spans="1:7" ht="24" thickBot="1" x14ac:dyDescent="0.4">
      <c r="A7" s="1042" t="s">
        <v>1454</v>
      </c>
      <c r="B7" s="1043"/>
      <c r="C7" s="1043"/>
      <c r="D7" s="1043"/>
      <c r="E7" s="1043"/>
      <c r="F7" s="1043"/>
      <c r="G7" s="1044"/>
    </row>
    <row r="8" spans="1:7" x14ac:dyDescent="0.25">
      <c r="A8" s="146" t="s">
        <v>3</v>
      </c>
      <c r="B8" s="146" t="s">
        <v>530</v>
      </c>
      <c r="C8" s="146" t="s">
        <v>5</v>
      </c>
      <c r="D8" s="146" t="s">
        <v>6</v>
      </c>
      <c r="E8" s="146" t="s">
        <v>95</v>
      </c>
      <c r="F8" s="471" t="s">
        <v>868</v>
      </c>
      <c r="G8" s="471" t="s">
        <v>869</v>
      </c>
    </row>
    <row r="9" spans="1:7" ht="229.5" x14ac:dyDescent="0.25">
      <c r="A9" s="55">
        <v>1</v>
      </c>
      <c r="B9" s="182">
        <v>15001878</v>
      </c>
      <c r="C9" s="59" t="s">
        <v>1446</v>
      </c>
      <c r="D9" s="65" t="s">
        <v>90</v>
      </c>
      <c r="E9" s="705">
        <v>80</v>
      </c>
      <c r="F9" s="212">
        <v>170</v>
      </c>
      <c r="G9" s="212">
        <f>E9*F9</f>
        <v>13600</v>
      </c>
    </row>
    <row r="10" spans="1:7" ht="255" x14ac:dyDescent="0.25">
      <c r="A10" s="55">
        <v>2</v>
      </c>
      <c r="B10" s="182">
        <v>15001880</v>
      </c>
      <c r="C10" s="59" t="s">
        <v>1447</v>
      </c>
      <c r="D10" s="65" t="s">
        <v>90</v>
      </c>
      <c r="E10" s="705">
        <v>80</v>
      </c>
      <c r="F10" s="212">
        <v>159.27000000000001</v>
      </c>
      <c r="G10" s="212">
        <f t="shared" ref="G10:G16" si="0">E10*F10</f>
        <v>12741.6</v>
      </c>
    </row>
    <row r="11" spans="1:7" ht="293.25" x14ac:dyDescent="0.25">
      <c r="A11" s="55">
        <v>3</v>
      </c>
      <c r="B11" s="182">
        <v>15001881</v>
      </c>
      <c r="C11" s="59" t="s">
        <v>1448</v>
      </c>
      <c r="D11" s="65" t="s">
        <v>90</v>
      </c>
      <c r="E11" s="705">
        <v>50</v>
      </c>
      <c r="F11" s="212">
        <v>139</v>
      </c>
      <c r="G11" s="212">
        <f t="shared" si="0"/>
        <v>6950</v>
      </c>
    </row>
    <row r="12" spans="1:7" ht="242.25" x14ac:dyDescent="0.25">
      <c r="A12" s="55">
        <v>4</v>
      </c>
      <c r="B12" s="182">
        <v>15001879</v>
      </c>
      <c r="C12" s="59" t="s">
        <v>1449</v>
      </c>
      <c r="D12" s="65" t="s">
        <v>90</v>
      </c>
      <c r="E12" s="705">
        <v>80</v>
      </c>
      <c r="F12" s="212">
        <v>190.95</v>
      </c>
      <c r="G12" s="212">
        <f t="shared" si="0"/>
        <v>15276</v>
      </c>
    </row>
    <row r="13" spans="1:7" ht="242.25" x14ac:dyDescent="0.25">
      <c r="A13" s="55">
        <v>5</v>
      </c>
      <c r="B13" s="182">
        <v>15001883</v>
      </c>
      <c r="C13" s="59" t="s">
        <v>1450</v>
      </c>
      <c r="D13" s="65" t="s">
        <v>90</v>
      </c>
      <c r="E13" s="705">
        <v>50</v>
      </c>
      <c r="F13" s="212">
        <v>653.78</v>
      </c>
      <c r="G13" s="212">
        <f t="shared" si="0"/>
        <v>32689</v>
      </c>
    </row>
    <row r="14" spans="1:7" ht="242.25" x14ac:dyDescent="0.25">
      <c r="A14" s="55">
        <v>6</v>
      </c>
      <c r="B14" s="182">
        <v>15001882</v>
      </c>
      <c r="C14" s="59" t="s">
        <v>1451</v>
      </c>
      <c r="D14" s="65" t="s">
        <v>90</v>
      </c>
      <c r="E14" s="705">
        <v>80</v>
      </c>
      <c r="F14" s="212">
        <v>336.12</v>
      </c>
      <c r="G14" s="212">
        <f t="shared" si="0"/>
        <v>26889.599999999999</v>
      </c>
    </row>
    <row r="15" spans="1:7" ht="165.75" x14ac:dyDescent="0.25">
      <c r="A15" s="55">
        <v>7</v>
      </c>
      <c r="B15" s="182">
        <v>15001884</v>
      </c>
      <c r="C15" s="59" t="s">
        <v>1452</v>
      </c>
      <c r="D15" s="65" t="s">
        <v>90</v>
      </c>
      <c r="E15" s="705">
        <v>60</v>
      </c>
      <c r="F15" s="212">
        <v>214.4</v>
      </c>
      <c r="G15" s="212">
        <f t="shared" si="0"/>
        <v>12864</v>
      </c>
    </row>
    <row r="16" spans="1:7" ht="216.75" x14ac:dyDescent="0.25">
      <c r="A16" s="55">
        <v>8</v>
      </c>
      <c r="B16" s="182">
        <v>15001885</v>
      </c>
      <c r="C16" s="59" t="s">
        <v>1453</v>
      </c>
      <c r="D16" s="65" t="s">
        <v>90</v>
      </c>
      <c r="E16" s="705">
        <v>60</v>
      </c>
      <c r="F16" s="212">
        <v>357.85</v>
      </c>
      <c r="G16" s="212">
        <f t="shared" si="0"/>
        <v>21471</v>
      </c>
    </row>
    <row r="17" spans="1:7" x14ac:dyDescent="0.25">
      <c r="A17" s="1039" t="s">
        <v>2885</v>
      </c>
      <c r="B17" s="1040"/>
      <c r="C17" s="1041"/>
      <c r="D17" s="706"/>
      <c r="E17" s="706"/>
      <c r="F17" s="706"/>
      <c r="G17" s="707">
        <f>SUM(G9:G16)</f>
        <v>142481.20000000001</v>
      </c>
    </row>
  </sheetData>
  <mergeCells count="8">
    <mergeCell ref="A17:C17"/>
    <mergeCell ref="A7:G7"/>
    <mergeCell ref="A4:G4"/>
    <mergeCell ref="A5:G5"/>
    <mergeCell ref="A1:A2"/>
    <mergeCell ref="C1:C2"/>
    <mergeCell ref="E1:E2"/>
    <mergeCell ref="A3:G3"/>
  </mergeCells>
  <pageMargins left="0.11811023622047245" right="0.11811023622047245" top="0.39370078740157483" bottom="0.39370078740157483" header="0.31496062992125984" footer="0.31496062992125984"/>
  <pageSetup paperSize="9" scale="90"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98"/>
  <sheetViews>
    <sheetView workbookViewId="0">
      <selection activeCell="A5" sqref="A5:G5"/>
    </sheetView>
  </sheetViews>
  <sheetFormatPr defaultRowHeight="15" x14ac:dyDescent="0.25"/>
  <cols>
    <col min="1" max="1" width="6" customWidth="1"/>
    <col min="2" max="2" width="11" customWidth="1"/>
    <col min="3" max="3" width="44.28515625" customWidth="1"/>
    <col min="4" max="4" width="7.42578125" customWidth="1"/>
    <col min="5" max="5" width="7.28515625" customWidth="1"/>
    <col min="6" max="6" width="8.7109375" bestFit="1" customWidth="1"/>
    <col min="7" max="7" width="10.140625" bestFit="1" customWidth="1"/>
  </cols>
  <sheetData>
    <row r="1" spans="1:7" ht="18.75" x14ac:dyDescent="0.25">
      <c r="A1" s="853" t="s">
        <v>0</v>
      </c>
      <c r="B1" s="853"/>
      <c r="C1" s="853"/>
      <c r="D1" s="853"/>
      <c r="E1" s="853"/>
      <c r="F1" s="853"/>
    </row>
    <row r="2" spans="1:7" ht="18.75" x14ac:dyDescent="0.25">
      <c r="A2" s="853" t="s">
        <v>1</v>
      </c>
      <c r="B2" s="853"/>
      <c r="C2" s="853"/>
      <c r="D2" s="853"/>
      <c r="E2" s="853"/>
      <c r="F2" s="853"/>
    </row>
    <row r="3" spans="1:7" ht="18.75" x14ac:dyDescent="0.25">
      <c r="A3" s="854" t="s">
        <v>2</v>
      </c>
      <c r="B3" s="854"/>
      <c r="C3" s="854"/>
      <c r="D3" s="854"/>
      <c r="E3" s="854"/>
      <c r="F3" s="854"/>
    </row>
    <row r="4" spans="1:7" ht="15.75" thickBot="1" x14ac:dyDescent="0.3"/>
    <row r="5" spans="1:7" ht="21" x14ac:dyDescent="0.35">
      <c r="A5" s="1046" t="s">
        <v>1480</v>
      </c>
      <c r="B5" s="1047"/>
      <c r="C5" s="1047"/>
      <c r="D5" s="1047"/>
      <c r="E5" s="1047"/>
      <c r="F5" s="1047"/>
      <c r="G5" s="1048"/>
    </row>
    <row r="6" spans="1:7" x14ac:dyDescent="0.25">
      <c r="A6" s="156" t="s">
        <v>13</v>
      </c>
      <c r="B6" s="156" t="s">
        <v>14</v>
      </c>
      <c r="C6" s="156" t="s">
        <v>79</v>
      </c>
      <c r="D6" s="156" t="s">
        <v>86</v>
      </c>
      <c r="E6" s="156" t="s">
        <v>1462</v>
      </c>
      <c r="F6" s="469" t="s">
        <v>868</v>
      </c>
      <c r="G6" s="469" t="s">
        <v>869</v>
      </c>
    </row>
    <row r="7" spans="1:7" ht="216.75" x14ac:dyDescent="0.25">
      <c r="A7" s="453" t="s">
        <v>3289</v>
      </c>
      <c r="B7" s="96">
        <v>30002848</v>
      </c>
      <c r="C7" s="457" t="s">
        <v>1101</v>
      </c>
      <c r="D7" s="456" t="s">
        <v>20</v>
      </c>
      <c r="E7" s="59">
        <v>720</v>
      </c>
      <c r="F7" s="514">
        <v>10</v>
      </c>
      <c r="G7" s="514">
        <f>E7*F7</f>
        <v>7200</v>
      </c>
    </row>
    <row r="8" spans="1:7" ht="25.5" x14ac:dyDescent="0.25">
      <c r="A8" s="453" t="s">
        <v>3094</v>
      </c>
      <c r="B8" s="96">
        <v>30002600</v>
      </c>
      <c r="C8" s="457" t="s">
        <v>1072</v>
      </c>
      <c r="D8" s="456" t="s">
        <v>20</v>
      </c>
      <c r="E8" s="59">
        <v>200</v>
      </c>
      <c r="F8" s="514">
        <v>1.2</v>
      </c>
      <c r="G8" s="514">
        <f t="shared" ref="G8:G71" si="0">E8*F8</f>
        <v>240</v>
      </c>
    </row>
    <row r="9" spans="1:7" ht="76.5" x14ac:dyDescent="0.25">
      <c r="A9" s="453" t="s">
        <v>3095</v>
      </c>
      <c r="B9" s="96">
        <v>30002722</v>
      </c>
      <c r="C9" s="457" t="s">
        <v>1466</v>
      </c>
      <c r="D9" s="456" t="s">
        <v>20</v>
      </c>
      <c r="E9" s="59">
        <v>350</v>
      </c>
      <c r="F9" s="514">
        <v>1.1100000000000001</v>
      </c>
      <c r="G9" s="514">
        <f t="shared" si="0"/>
        <v>388.50000000000006</v>
      </c>
    </row>
    <row r="10" spans="1:7" ht="344.25" x14ac:dyDescent="0.25">
      <c r="A10" s="453" t="s">
        <v>3096</v>
      </c>
      <c r="B10" s="96">
        <v>30002861</v>
      </c>
      <c r="C10" s="457" t="s">
        <v>1467</v>
      </c>
      <c r="D10" s="456" t="s">
        <v>20</v>
      </c>
      <c r="E10" s="59">
        <v>720</v>
      </c>
      <c r="F10" s="514">
        <v>5.69</v>
      </c>
      <c r="G10" s="514">
        <f t="shared" si="0"/>
        <v>4096.8</v>
      </c>
    </row>
    <row r="11" spans="1:7" ht="25.5" x14ac:dyDescent="0.25">
      <c r="A11" s="453" t="s">
        <v>3097</v>
      </c>
      <c r="B11" s="96">
        <v>30001080</v>
      </c>
      <c r="C11" s="457" t="s">
        <v>1104</v>
      </c>
      <c r="D11" s="456" t="s">
        <v>20</v>
      </c>
      <c r="E11" s="59">
        <v>3600</v>
      </c>
      <c r="F11" s="514">
        <v>2.3199999999999998</v>
      </c>
      <c r="G11" s="514">
        <f t="shared" si="0"/>
        <v>8352</v>
      </c>
    </row>
    <row r="12" spans="1:7" ht="25.5" x14ac:dyDescent="0.25">
      <c r="A12" s="453" t="s">
        <v>3098</v>
      </c>
      <c r="B12" s="96">
        <v>30001180</v>
      </c>
      <c r="C12" s="457" t="s">
        <v>1073</v>
      </c>
      <c r="D12" s="456" t="s">
        <v>20</v>
      </c>
      <c r="E12" s="59">
        <v>2</v>
      </c>
      <c r="F12" s="514">
        <v>500</v>
      </c>
      <c r="G12" s="514">
        <f t="shared" si="0"/>
        <v>1000</v>
      </c>
    </row>
    <row r="13" spans="1:7" ht="25.5" x14ac:dyDescent="0.25">
      <c r="A13" s="453" t="s">
        <v>3099</v>
      </c>
      <c r="B13" s="96">
        <v>51003031</v>
      </c>
      <c r="C13" s="457" t="s">
        <v>1074</v>
      </c>
      <c r="D13" s="456" t="s">
        <v>20</v>
      </c>
      <c r="E13" s="59">
        <v>2</v>
      </c>
      <c r="F13" s="514">
        <v>400</v>
      </c>
      <c r="G13" s="514">
        <f t="shared" si="0"/>
        <v>800</v>
      </c>
    </row>
    <row r="14" spans="1:7" ht="25.5" x14ac:dyDescent="0.25">
      <c r="A14" s="453" t="s">
        <v>3100</v>
      </c>
      <c r="B14" s="96">
        <v>30002791</v>
      </c>
      <c r="C14" s="457" t="s">
        <v>1075</v>
      </c>
      <c r="D14" s="456" t="s">
        <v>20</v>
      </c>
      <c r="E14" s="59">
        <v>4</v>
      </c>
      <c r="F14" s="514">
        <v>500</v>
      </c>
      <c r="G14" s="514">
        <f t="shared" si="0"/>
        <v>2000</v>
      </c>
    </row>
    <row r="15" spans="1:7" ht="25.5" x14ac:dyDescent="0.25">
      <c r="A15" s="453" t="s">
        <v>3101</v>
      </c>
      <c r="B15" s="96">
        <v>30002707</v>
      </c>
      <c r="C15" s="457" t="s">
        <v>1076</v>
      </c>
      <c r="D15" s="456" t="s">
        <v>20</v>
      </c>
      <c r="E15" s="59">
        <v>2</v>
      </c>
      <c r="F15" s="514">
        <v>500</v>
      </c>
      <c r="G15" s="514">
        <f t="shared" si="0"/>
        <v>1000</v>
      </c>
    </row>
    <row r="16" spans="1:7" ht="51" x14ac:dyDescent="0.25">
      <c r="A16" s="453" t="s">
        <v>3290</v>
      </c>
      <c r="B16" s="96">
        <v>30002839</v>
      </c>
      <c r="C16" s="457" t="s">
        <v>1105</v>
      </c>
      <c r="D16" s="456" t="s">
        <v>20</v>
      </c>
      <c r="E16" s="59">
        <v>2</v>
      </c>
      <c r="F16" s="514">
        <v>1259.99</v>
      </c>
      <c r="G16" s="514">
        <f t="shared" si="0"/>
        <v>2519.98</v>
      </c>
    </row>
    <row r="17" spans="1:7" ht="25.5" x14ac:dyDescent="0.25">
      <c r="A17" s="453" t="s">
        <v>3291</v>
      </c>
      <c r="B17" s="96">
        <v>30002788</v>
      </c>
      <c r="C17" s="457" t="s">
        <v>1077</v>
      </c>
      <c r="D17" s="456" t="s">
        <v>20</v>
      </c>
      <c r="E17" s="59">
        <v>2</v>
      </c>
      <c r="F17" s="514">
        <v>1180</v>
      </c>
      <c r="G17" s="514">
        <f t="shared" si="0"/>
        <v>2360</v>
      </c>
    </row>
    <row r="18" spans="1:7" ht="25.5" x14ac:dyDescent="0.25">
      <c r="A18" s="453" t="s">
        <v>3292</v>
      </c>
      <c r="B18" s="96">
        <v>30001187</v>
      </c>
      <c r="C18" s="457" t="s">
        <v>1078</v>
      </c>
      <c r="D18" s="456" t="s">
        <v>20</v>
      </c>
      <c r="E18" s="59">
        <v>2</v>
      </c>
      <c r="F18" s="514">
        <v>1180</v>
      </c>
      <c r="G18" s="514">
        <f t="shared" si="0"/>
        <v>2360</v>
      </c>
    </row>
    <row r="19" spans="1:7" ht="38.25" x14ac:dyDescent="0.25">
      <c r="A19" s="453" t="s">
        <v>3293</v>
      </c>
      <c r="B19" s="96">
        <v>30001510</v>
      </c>
      <c r="C19" s="457" t="s">
        <v>1079</v>
      </c>
      <c r="D19" s="456" t="s">
        <v>20</v>
      </c>
      <c r="E19" s="59">
        <v>5000</v>
      </c>
      <c r="F19" s="514">
        <v>18.489999999999998</v>
      </c>
      <c r="G19" s="514">
        <f t="shared" si="0"/>
        <v>92449.999999999985</v>
      </c>
    </row>
    <row r="20" spans="1:7" ht="38.25" x14ac:dyDescent="0.25">
      <c r="A20" s="453" t="s">
        <v>3294</v>
      </c>
      <c r="B20" s="96">
        <v>30001511</v>
      </c>
      <c r="C20" s="457" t="s">
        <v>1080</v>
      </c>
      <c r="D20" s="456" t="s">
        <v>20</v>
      </c>
      <c r="E20" s="59">
        <v>3000</v>
      </c>
      <c r="F20" s="514">
        <v>20.5</v>
      </c>
      <c r="G20" s="514">
        <f t="shared" si="0"/>
        <v>61500</v>
      </c>
    </row>
    <row r="21" spans="1:7" ht="38.25" x14ac:dyDescent="0.25">
      <c r="A21" s="453" t="s">
        <v>3295</v>
      </c>
      <c r="B21" s="96">
        <v>30001512</v>
      </c>
      <c r="C21" s="457" t="s">
        <v>1081</v>
      </c>
      <c r="D21" s="456" t="s">
        <v>20</v>
      </c>
      <c r="E21" s="59">
        <v>3000</v>
      </c>
      <c r="F21" s="514">
        <v>20.5</v>
      </c>
      <c r="G21" s="514">
        <f t="shared" si="0"/>
        <v>61500</v>
      </c>
    </row>
    <row r="22" spans="1:7" ht="38.25" x14ac:dyDescent="0.25">
      <c r="A22" s="453" t="s">
        <v>3296</v>
      </c>
      <c r="B22" s="96">
        <v>30002772</v>
      </c>
      <c r="C22" s="457" t="s">
        <v>1082</v>
      </c>
      <c r="D22" s="456" t="s">
        <v>20</v>
      </c>
      <c r="E22" s="59">
        <v>500</v>
      </c>
      <c r="F22" s="514">
        <v>0.3</v>
      </c>
      <c r="G22" s="514">
        <f t="shared" si="0"/>
        <v>150</v>
      </c>
    </row>
    <row r="23" spans="1:7" ht="38.25" x14ac:dyDescent="0.25">
      <c r="A23" s="453" t="s">
        <v>3297</v>
      </c>
      <c r="B23" s="96">
        <v>30002771</v>
      </c>
      <c r="C23" s="457" t="s">
        <v>1083</v>
      </c>
      <c r="D23" s="456" t="s">
        <v>20</v>
      </c>
      <c r="E23" s="59">
        <v>2000</v>
      </c>
      <c r="F23" s="514">
        <v>0.33</v>
      </c>
      <c r="G23" s="514">
        <f t="shared" si="0"/>
        <v>660</v>
      </c>
    </row>
    <row r="24" spans="1:7" ht="38.25" x14ac:dyDescent="0.25">
      <c r="A24" s="453" t="s">
        <v>3298</v>
      </c>
      <c r="B24" s="96">
        <v>30002770</v>
      </c>
      <c r="C24" s="457" t="s">
        <v>1084</v>
      </c>
      <c r="D24" s="456" t="s">
        <v>20</v>
      </c>
      <c r="E24" s="59">
        <v>3000</v>
      </c>
      <c r="F24" s="514">
        <v>0.37</v>
      </c>
      <c r="G24" s="514">
        <f t="shared" si="0"/>
        <v>1110</v>
      </c>
    </row>
    <row r="25" spans="1:7" ht="38.25" x14ac:dyDescent="0.25">
      <c r="A25" s="453" t="s">
        <v>3299</v>
      </c>
      <c r="B25" s="96">
        <v>30002769</v>
      </c>
      <c r="C25" s="457" t="s">
        <v>1085</v>
      </c>
      <c r="D25" s="456" t="s">
        <v>20</v>
      </c>
      <c r="E25" s="59">
        <v>3000</v>
      </c>
      <c r="F25" s="514">
        <v>0.37</v>
      </c>
      <c r="G25" s="514">
        <f t="shared" si="0"/>
        <v>1110</v>
      </c>
    </row>
    <row r="26" spans="1:7" ht="25.5" x14ac:dyDescent="0.25">
      <c r="A26" s="453" t="s">
        <v>3300</v>
      </c>
      <c r="B26" s="96">
        <v>30002520</v>
      </c>
      <c r="C26" s="457" t="s">
        <v>1086</v>
      </c>
      <c r="D26" s="456" t="s">
        <v>90</v>
      </c>
      <c r="E26" s="59">
        <v>20</v>
      </c>
      <c r="F26" s="514">
        <v>16</v>
      </c>
      <c r="G26" s="514">
        <f t="shared" si="0"/>
        <v>320</v>
      </c>
    </row>
    <row r="27" spans="1:7" ht="89.25" x14ac:dyDescent="0.25">
      <c r="A27" s="453" t="s">
        <v>3301</v>
      </c>
      <c r="B27" s="96">
        <v>30002860</v>
      </c>
      <c r="C27" s="457" t="s">
        <v>1106</v>
      </c>
      <c r="D27" s="456" t="s">
        <v>90</v>
      </c>
      <c r="E27" s="59">
        <v>5</v>
      </c>
      <c r="F27" s="514">
        <v>35</v>
      </c>
      <c r="G27" s="514">
        <f t="shared" si="0"/>
        <v>175</v>
      </c>
    </row>
    <row r="28" spans="1:7" ht="89.25" x14ac:dyDescent="0.25">
      <c r="A28" s="453" t="s">
        <v>3302</v>
      </c>
      <c r="B28" s="96">
        <v>30002859</v>
      </c>
      <c r="C28" s="457" t="s">
        <v>1107</v>
      </c>
      <c r="D28" s="456" t="s">
        <v>90</v>
      </c>
      <c r="E28" s="59">
        <v>5</v>
      </c>
      <c r="F28" s="514">
        <v>24.6</v>
      </c>
      <c r="G28" s="514">
        <f t="shared" si="0"/>
        <v>123</v>
      </c>
    </row>
    <row r="29" spans="1:7" ht="89.25" x14ac:dyDescent="0.25">
      <c r="A29" s="453" t="s">
        <v>3303</v>
      </c>
      <c r="B29" s="96">
        <v>30002858</v>
      </c>
      <c r="C29" s="457" t="s">
        <v>1108</v>
      </c>
      <c r="D29" s="456" t="s">
        <v>90</v>
      </c>
      <c r="E29" s="59">
        <v>5</v>
      </c>
      <c r="F29" s="514">
        <v>35</v>
      </c>
      <c r="G29" s="514">
        <f t="shared" si="0"/>
        <v>175</v>
      </c>
    </row>
    <row r="30" spans="1:7" ht="38.25" x14ac:dyDescent="0.25">
      <c r="A30" s="453" t="s">
        <v>3304</v>
      </c>
      <c r="B30" s="96">
        <v>30002730</v>
      </c>
      <c r="C30" s="457" t="s">
        <v>1087</v>
      </c>
      <c r="D30" s="456" t="s">
        <v>90</v>
      </c>
      <c r="E30" s="59">
        <v>15</v>
      </c>
      <c r="F30" s="514">
        <v>26.49</v>
      </c>
      <c r="G30" s="514">
        <f t="shared" si="0"/>
        <v>397.34999999999997</v>
      </c>
    </row>
    <row r="31" spans="1:7" ht="38.25" x14ac:dyDescent="0.25">
      <c r="A31" s="453" t="s">
        <v>3305</v>
      </c>
      <c r="B31" s="96">
        <v>30002731</v>
      </c>
      <c r="C31" s="457" t="s">
        <v>1088</v>
      </c>
      <c r="D31" s="456" t="s">
        <v>90</v>
      </c>
      <c r="E31" s="59">
        <v>10</v>
      </c>
      <c r="F31" s="514">
        <v>37.24</v>
      </c>
      <c r="G31" s="514">
        <f t="shared" si="0"/>
        <v>372.40000000000003</v>
      </c>
    </row>
    <row r="32" spans="1:7" ht="38.25" x14ac:dyDescent="0.25">
      <c r="A32" s="453" t="s">
        <v>3306</v>
      </c>
      <c r="B32" s="96">
        <v>30002733</v>
      </c>
      <c r="C32" s="457" t="s">
        <v>1089</v>
      </c>
      <c r="D32" s="456" t="s">
        <v>90</v>
      </c>
      <c r="E32" s="59">
        <v>10</v>
      </c>
      <c r="F32" s="514">
        <v>15.89</v>
      </c>
      <c r="G32" s="514">
        <f t="shared" si="0"/>
        <v>158.9</v>
      </c>
    </row>
    <row r="33" spans="1:7" ht="38.25" x14ac:dyDescent="0.25">
      <c r="A33" s="453" t="s">
        <v>3307</v>
      </c>
      <c r="B33" s="96">
        <v>30002735</v>
      </c>
      <c r="C33" s="457" t="s">
        <v>1090</v>
      </c>
      <c r="D33" s="456" t="s">
        <v>90</v>
      </c>
      <c r="E33" s="59">
        <v>5</v>
      </c>
      <c r="F33" s="514">
        <v>26.49</v>
      </c>
      <c r="G33" s="514">
        <f t="shared" si="0"/>
        <v>132.44999999999999</v>
      </c>
    </row>
    <row r="34" spans="1:7" ht="38.25" x14ac:dyDescent="0.25">
      <c r="A34" s="453" t="s">
        <v>3308</v>
      </c>
      <c r="B34" s="96">
        <v>30002736</v>
      </c>
      <c r="C34" s="457" t="s">
        <v>1091</v>
      </c>
      <c r="D34" s="456" t="s">
        <v>90</v>
      </c>
      <c r="E34" s="59">
        <v>5</v>
      </c>
      <c r="F34" s="514">
        <v>17.989999999999998</v>
      </c>
      <c r="G34" s="514">
        <f t="shared" si="0"/>
        <v>89.949999999999989</v>
      </c>
    </row>
    <row r="35" spans="1:7" x14ac:dyDescent="0.25">
      <c r="A35" s="453" t="s">
        <v>3309</v>
      </c>
      <c r="B35" s="96">
        <v>30001482</v>
      </c>
      <c r="C35" s="457" t="s">
        <v>1092</v>
      </c>
      <c r="D35" s="456" t="s">
        <v>20</v>
      </c>
      <c r="E35" s="59">
        <v>10</v>
      </c>
      <c r="F35" s="514">
        <v>10.8</v>
      </c>
      <c r="G35" s="514">
        <f t="shared" si="0"/>
        <v>108</v>
      </c>
    </row>
    <row r="36" spans="1:7" x14ac:dyDescent="0.25">
      <c r="A36" s="453" t="s">
        <v>3310</v>
      </c>
      <c r="B36" s="96">
        <v>30002829</v>
      </c>
      <c r="C36" s="457" t="s">
        <v>1463</v>
      </c>
      <c r="D36" s="456" t="s">
        <v>20</v>
      </c>
      <c r="E36" s="59">
        <v>10</v>
      </c>
      <c r="F36" s="514">
        <v>10.8</v>
      </c>
      <c r="G36" s="514">
        <f t="shared" si="0"/>
        <v>108</v>
      </c>
    </row>
    <row r="37" spans="1:7" x14ac:dyDescent="0.25">
      <c r="A37" s="453" t="s">
        <v>3311</v>
      </c>
      <c r="B37" s="96">
        <v>30002828</v>
      </c>
      <c r="C37" s="457" t="s">
        <v>1093</v>
      </c>
      <c r="D37" s="456" t="s">
        <v>20</v>
      </c>
      <c r="E37" s="59">
        <v>10</v>
      </c>
      <c r="F37" s="514">
        <v>10.8</v>
      </c>
      <c r="G37" s="514">
        <f t="shared" si="0"/>
        <v>108</v>
      </c>
    </row>
    <row r="38" spans="1:7" ht="63.75" x14ac:dyDescent="0.25">
      <c r="A38" s="453" t="s">
        <v>3312</v>
      </c>
      <c r="B38" s="96">
        <v>30002187</v>
      </c>
      <c r="C38" s="457" t="s">
        <v>1468</v>
      </c>
      <c r="D38" s="456" t="s">
        <v>20</v>
      </c>
      <c r="E38" s="59">
        <v>20</v>
      </c>
      <c r="F38" s="514">
        <v>0.7</v>
      </c>
      <c r="G38" s="514">
        <f t="shared" si="0"/>
        <v>14</v>
      </c>
    </row>
    <row r="39" spans="1:7" ht="63.75" x14ac:dyDescent="0.25">
      <c r="A39" s="453" t="s">
        <v>3313</v>
      </c>
      <c r="B39" s="96">
        <v>30002501</v>
      </c>
      <c r="C39" s="457" t="s">
        <v>1469</v>
      </c>
      <c r="D39" s="456" t="s">
        <v>20</v>
      </c>
      <c r="E39" s="59">
        <v>20</v>
      </c>
      <c r="F39" s="514">
        <v>1.1000000000000001</v>
      </c>
      <c r="G39" s="514">
        <f t="shared" si="0"/>
        <v>22</v>
      </c>
    </row>
    <row r="40" spans="1:7" ht="72.75" customHeight="1" x14ac:dyDescent="0.25">
      <c r="A40" s="472" t="s">
        <v>3314</v>
      </c>
      <c r="B40" s="96">
        <v>30002189</v>
      </c>
      <c r="C40" s="457" t="s">
        <v>1470</v>
      </c>
      <c r="D40" s="456" t="s">
        <v>20</v>
      </c>
      <c r="E40" s="59">
        <v>20</v>
      </c>
      <c r="F40" s="514">
        <v>0.85</v>
      </c>
      <c r="G40" s="514">
        <f t="shared" si="0"/>
        <v>17</v>
      </c>
    </row>
    <row r="41" spans="1:7" ht="73.5" customHeight="1" x14ac:dyDescent="0.25">
      <c r="A41" s="472" t="s">
        <v>3315</v>
      </c>
      <c r="B41" s="96">
        <v>30002191</v>
      </c>
      <c r="C41" s="457" t="s">
        <v>1471</v>
      </c>
      <c r="D41" s="456" t="s">
        <v>20</v>
      </c>
      <c r="E41" s="59">
        <v>20</v>
      </c>
      <c r="F41" s="514">
        <v>0.96</v>
      </c>
      <c r="G41" s="514">
        <f t="shared" si="0"/>
        <v>19.2</v>
      </c>
    </row>
    <row r="42" spans="1:7" ht="72.75" customHeight="1" x14ac:dyDescent="0.25">
      <c r="A42" s="472" t="s">
        <v>3316</v>
      </c>
      <c r="B42" s="96">
        <v>30002194</v>
      </c>
      <c r="C42" s="457" t="s">
        <v>1472</v>
      </c>
      <c r="D42" s="456" t="s">
        <v>20</v>
      </c>
      <c r="E42" s="59">
        <v>20</v>
      </c>
      <c r="F42" s="514">
        <v>1.1399999999999999</v>
      </c>
      <c r="G42" s="514">
        <f t="shared" si="0"/>
        <v>22.799999999999997</v>
      </c>
    </row>
    <row r="43" spans="1:7" ht="63.75" customHeight="1" x14ac:dyDescent="0.25">
      <c r="A43" s="472" t="s">
        <v>3317</v>
      </c>
      <c r="B43" s="96">
        <v>30002504</v>
      </c>
      <c r="C43" s="457" t="s">
        <v>1473</v>
      </c>
      <c r="D43" s="456" t="s">
        <v>20</v>
      </c>
      <c r="E43" s="59">
        <v>20</v>
      </c>
      <c r="F43" s="514">
        <v>1.26</v>
      </c>
      <c r="G43" s="514">
        <f t="shared" si="0"/>
        <v>25.2</v>
      </c>
    </row>
    <row r="44" spans="1:7" ht="68.25" customHeight="1" x14ac:dyDescent="0.25">
      <c r="A44" s="472" t="s">
        <v>3318</v>
      </c>
      <c r="B44" s="96">
        <v>30002505</v>
      </c>
      <c r="C44" s="457" t="s">
        <v>1474</v>
      </c>
      <c r="D44" s="456" t="s">
        <v>20</v>
      </c>
      <c r="E44" s="59">
        <v>20</v>
      </c>
      <c r="F44" s="514">
        <v>1.4</v>
      </c>
      <c r="G44" s="514">
        <f t="shared" si="0"/>
        <v>28</v>
      </c>
    </row>
    <row r="45" spans="1:7" ht="70.5" customHeight="1" x14ac:dyDescent="0.25">
      <c r="A45" s="472" t="s">
        <v>3319</v>
      </c>
      <c r="B45" s="96">
        <v>30002183</v>
      </c>
      <c r="C45" s="457" t="s">
        <v>1475</v>
      </c>
      <c r="D45" s="456" t="s">
        <v>20</v>
      </c>
      <c r="E45" s="59">
        <v>20</v>
      </c>
      <c r="F45" s="514">
        <v>1.62</v>
      </c>
      <c r="G45" s="514">
        <f t="shared" si="0"/>
        <v>32.400000000000006</v>
      </c>
    </row>
    <row r="46" spans="1:7" ht="29.25" customHeight="1" x14ac:dyDescent="0.25">
      <c r="A46" s="472" t="s">
        <v>3320</v>
      </c>
      <c r="B46" s="96">
        <v>30002738</v>
      </c>
      <c r="C46" s="457" t="s">
        <v>1094</v>
      </c>
      <c r="D46" s="456" t="s">
        <v>20</v>
      </c>
      <c r="E46" s="59">
        <v>3000</v>
      </c>
      <c r="F46" s="514">
        <v>0.35</v>
      </c>
      <c r="G46" s="514">
        <f t="shared" si="0"/>
        <v>1050</v>
      </c>
    </row>
    <row r="47" spans="1:7" ht="33" customHeight="1" x14ac:dyDescent="0.25">
      <c r="A47" s="472" t="s">
        <v>3321</v>
      </c>
      <c r="B47" s="96">
        <v>30001171</v>
      </c>
      <c r="C47" s="457" t="s">
        <v>1095</v>
      </c>
      <c r="D47" s="456" t="s">
        <v>20</v>
      </c>
      <c r="E47" s="59">
        <v>18000</v>
      </c>
      <c r="F47" s="514">
        <v>0.45</v>
      </c>
      <c r="G47" s="514">
        <f t="shared" si="0"/>
        <v>8100</v>
      </c>
    </row>
    <row r="48" spans="1:7" ht="27.75" customHeight="1" x14ac:dyDescent="0.25">
      <c r="A48" s="472" t="s">
        <v>3322</v>
      </c>
      <c r="B48" s="96">
        <v>30002740</v>
      </c>
      <c r="C48" s="457" t="s">
        <v>1096</v>
      </c>
      <c r="D48" s="456" t="s">
        <v>20</v>
      </c>
      <c r="E48" s="59">
        <v>5000</v>
      </c>
      <c r="F48" s="514">
        <v>0.53</v>
      </c>
      <c r="G48" s="514">
        <f t="shared" si="0"/>
        <v>2650</v>
      </c>
    </row>
    <row r="49" spans="1:7" ht="27" customHeight="1" x14ac:dyDescent="0.25">
      <c r="A49" s="472" t="s">
        <v>3323</v>
      </c>
      <c r="B49" s="96">
        <v>30002741</v>
      </c>
      <c r="C49" s="457" t="s">
        <v>1097</v>
      </c>
      <c r="D49" s="456" t="s">
        <v>20</v>
      </c>
      <c r="E49" s="59">
        <v>600</v>
      </c>
      <c r="F49" s="514">
        <v>0.55000000000000004</v>
      </c>
      <c r="G49" s="514">
        <f t="shared" si="0"/>
        <v>330</v>
      </c>
    </row>
    <row r="50" spans="1:7" ht="31.5" customHeight="1" x14ac:dyDescent="0.25">
      <c r="A50" s="472" t="s">
        <v>3324</v>
      </c>
      <c r="B50" s="96">
        <v>30002737</v>
      </c>
      <c r="C50" s="457" t="s">
        <v>1098</v>
      </c>
      <c r="D50" s="456" t="s">
        <v>20</v>
      </c>
      <c r="E50" s="59">
        <v>1000</v>
      </c>
      <c r="F50" s="514">
        <v>0.54</v>
      </c>
      <c r="G50" s="514">
        <f t="shared" si="0"/>
        <v>540</v>
      </c>
    </row>
    <row r="51" spans="1:7" ht="32.25" customHeight="1" x14ac:dyDescent="0.25">
      <c r="A51" s="472" t="s">
        <v>3325</v>
      </c>
      <c r="B51" s="96">
        <v>30002830</v>
      </c>
      <c r="C51" s="457" t="s">
        <v>1099</v>
      </c>
      <c r="D51" s="456" t="s">
        <v>20</v>
      </c>
      <c r="E51" s="59">
        <v>50</v>
      </c>
      <c r="F51" s="514">
        <v>3.7</v>
      </c>
      <c r="G51" s="514">
        <f t="shared" si="0"/>
        <v>185</v>
      </c>
    </row>
    <row r="52" spans="1:7" ht="30.75" customHeight="1" x14ac:dyDescent="0.25">
      <c r="A52" s="472" t="s">
        <v>3326</v>
      </c>
      <c r="B52" s="96">
        <v>30002831</v>
      </c>
      <c r="C52" s="457" t="s">
        <v>1100</v>
      </c>
      <c r="D52" s="456" t="s">
        <v>20</v>
      </c>
      <c r="E52" s="59">
        <v>50</v>
      </c>
      <c r="F52" s="514">
        <v>3.5</v>
      </c>
      <c r="G52" s="514">
        <f t="shared" si="0"/>
        <v>175</v>
      </c>
    </row>
    <row r="53" spans="1:7" ht="28.5" customHeight="1" x14ac:dyDescent="0.25">
      <c r="A53" s="472" t="s">
        <v>3327</v>
      </c>
      <c r="B53" s="96">
        <v>51002927</v>
      </c>
      <c r="C53" s="457" t="s">
        <v>1464</v>
      </c>
      <c r="D53" s="456" t="s">
        <v>32</v>
      </c>
      <c r="E53" s="59">
        <v>720</v>
      </c>
      <c r="F53" s="514">
        <v>6.75</v>
      </c>
      <c r="G53" s="514">
        <f t="shared" si="0"/>
        <v>4860</v>
      </c>
    </row>
    <row r="54" spans="1:7" ht="51" x14ac:dyDescent="0.25">
      <c r="A54" s="453" t="s">
        <v>3328</v>
      </c>
      <c r="B54" s="96">
        <v>363001250</v>
      </c>
      <c r="C54" s="457" t="s">
        <v>1024</v>
      </c>
      <c r="D54" s="456" t="s">
        <v>32</v>
      </c>
      <c r="E54" s="59">
        <v>200</v>
      </c>
      <c r="F54" s="514">
        <v>17</v>
      </c>
      <c r="G54" s="514">
        <f t="shared" si="0"/>
        <v>3400</v>
      </c>
    </row>
    <row r="55" spans="1:7" ht="153" x14ac:dyDescent="0.25">
      <c r="A55" s="453" t="s">
        <v>3329</v>
      </c>
      <c r="B55" s="96">
        <v>30001911</v>
      </c>
      <c r="C55" s="457" t="s">
        <v>1025</v>
      </c>
      <c r="D55" s="456" t="s">
        <v>90</v>
      </c>
      <c r="E55" s="59">
        <v>350</v>
      </c>
      <c r="F55" s="514">
        <v>9.5</v>
      </c>
      <c r="G55" s="514">
        <f t="shared" si="0"/>
        <v>3325</v>
      </c>
    </row>
    <row r="56" spans="1:7" ht="153" x14ac:dyDescent="0.25">
      <c r="A56" s="453" t="s">
        <v>3330</v>
      </c>
      <c r="B56" s="96">
        <v>30001215</v>
      </c>
      <c r="C56" s="457" t="s">
        <v>1476</v>
      </c>
      <c r="D56" s="456" t="s">
        <v>90</v>
      </c>
      <c r="E56" s="59">
        <v>720</v>
      </c>
      <c r="F56" s="514">
        <v>9</v>
      </c>
      <c r="G56" s="514">
        <f t="shared" si="0"/>
        <v>6480</v>
      </c>
    </row>
    <row r="57" spans="1:7" ht="153" x14ac:dyDescent="0.25">
      <c r="A57" s="453" t="s">
        <v>3331</v>
      </c>
      <c r="B57" s="96">
        <v>30001217</v>
      </c>
      <c r="C57" s="457" t="s">
        <v>1027</v>
      </c>
      <c r="D57" s="456" t="s">
        <v>90</v>
      </c>
      <c r="E57" s="59">
        <v>3600</v>
      </c>
      <c r="F57" s="514">
        <v>8.25</v>
      </c>
      <c r="G57" s="514">
        <f t="shared" si="0"/>
        <v>29700</v>
      </c>
    </row>
    <row r="58" spans="1:7" ht="135.75" customHeight="1" x14ac:dyDescent="0.25">
      <c r="A58" s="453" t="s">
        <v>3332</v>
      </c>
      <c r="B58" s="96">
        <v>30002779</v>
      </c>
      <c r="C58" s="457" t="s">
        <v>1028</v>
      </c>
      <c r="D58" s="456" t="s">
        <v>90</v>
      </c>
      <c r="E58" s="59">
        <v>2</v>
      </c>
      <c r="F58" s="514">
        <v>9.4</v>
      </c>
      <c r="G58" s="514">
        <f t="shared" si="0"/>
        <v>18.8</v>
      </c>
    </row>
    <row r="59" spans="1:7" x14ac:dyDescent="0.25">
      <c r="A59" s="453" t="s">
        <v>3333</v>
      </c>
      <c r="B59" s="96">
        <v>30001563</v>
      </c>
      <c r="C59" s="457" t="s">
        <v>1017</v>
      </c>
      <c r="D59" s="456" t="s">
        <v>90</v>
      </c>
      <c r="E59" s="59">
        <v>2</v>
      </c>
      <c r="F59" s="514">
        <v>61.25</v>
      </c>
      <c r="G59" s="514">
        <f t="shared" si="0"/>
        <v>122.5</v>
      </c>
    </row>
    <row r="60" spans="1:7" x14ac:dyDescent="0.25">
      <c r="A60" s="453" t="s">
        <v>3334</v>
      </c>
      <c r="B60" s="96">
        <v>30001564</v>
      </c>
      <c r="C60" s="457" t="s">
        <v>1018</v>
      </c>
      <c r="D60" s="456" t="s">
        <v>90</v>
      </c>
      <c r="E60" s="59">
        <v>4</v>
      </c>
      <c r="F60" s="514">
        <v>61.25</v>
      </c>
      <c r="G60" s="514">
        <f t="shared" si="0"/>
        <v>245</v>
      </c>
    </row>
    <row r="61" spans="1:7" x14ac:dyDescent="0.25">
      <c r="A61" s="453" t="s">
        <v>3335</v>
      </c>
      <c r="B61" s="96">
        <v>30001565</v>
      </c>
      <c r="C61" s="457" t="s">
        <v>1019</v>
      </c>
      <c r="D61" s="456" t="s">
        <v>90</v>
      </c>
      <c r="E61" s="59">
        <v>2</v>
      </c>
      <c r="F61" s="514">
        <v>61.25</v>
      </c>
      <c r="G61" s="514">
        <f t="shared" si="0"/>
        <v>122.5</v>
      </c>
    </row>
    <row r="62" spans="1:7" x14ac:dyDescent="0.25">
      <c r="A62" s="453" t="s">
        <v>3336</v>
      </c>
      <c r="B62" s="96">
        <v>30001218</v>
      </c>
      <c r="C62" s="457" t="s">
        <v>1020</v>
      </c>
      <c r="D62" s="456" t="s">
        <v>90</v>
      </c>
      <c r="E62" s="59">
        <v>2</v>
      </c>
      <c r="F62" s="514">
        <v>61.25</v>
      </c>
      <c r="G62" s="514">
        <f t="shared" si="0"/>
        <v>122.5</v>
      </c>
    </row>
    <row r="63" spans="1:7" ht="25.5" x14ac:dyDescent="0.25">
      <c r="A63" s="453" t="s">
        <v>3337</v>
      </c>
      <c r="B63" s="96">
        <v>30002768</v>
      </c>
      <c r="C63" s="457" t="s">
        <v>1021</v>
      </c>
      <c r="D63" s="456" t="s">
        <v>32</v>
      </c>
      <c r="E63" s="59">
        <v>2</v>
      </c>
      <c r="F63" s="514">
        <v>9</v>
      </c>
      <c r="G63" s="514">
        <f t="shared" si="0"/>
        <v>18</v>
      </c>
    </row>
    <row r="64" spans="1:7" ht="204" x14ac:dyDescent="0.25">
      <c r="A64" s="453" t="s">
        <v>3338</v>
      </c>
      <c r="B64" s="96">
        <v>16002102</v>
      </c>
      <c r="C64" s="457" t="s">
        <v>1029</v>
      </c>
      <c r="D64" s="456" t="s">
        <v>20</v>
      </c>
      <c r="E64" s="59">
        <v>2</v>
      </c>
      <c r="F64" s="514">
        <v>13.29</v>
      </c>
      <c r="G64" s="514">
        <f t="shared" si="0"/>
        <v>26.58</v>
      </c>
    </row>
    <row r="65" spans="1:7" ht="204" x14ac:dyDescent="0.25">
      <c r="A65" s="453" t="s">
        <v>3339</v>
      </c>
      <c r="B65" s="96">
        <v>16002101</v>
      </c>
      <c r="C65" s="457" t="s">
        <v>1030</v>
      </c>
      <c r="D65" s="456" t="s">
        <v>20</v>
      </c>
      <c r="E65" s="59">
        <v>5000</v>
      </c>
      <c r="F65" s="514">
        <v>13.29</v>
      </c>
      <c r="G65" s="514">
        <f t="shared" si="0"/>
        <v>66450</v>
      </c>
    </row>
    <row r="66" spans="1:7" ht="204" x14ac:dyDescent="0.25">
      <c r="A66" s="453" t="s">
        <v>3340</v>
      </c>
      <c r="B66" s="96">
        <v>16002103</v>
      </c>
      <c r="C66" s="457" t="s">
        <v>1031</v>
      </c>
      <c r="D66" s="456" t="s">
        <v>20</v>
      </c>
      <c r="E66" s="59">
        <v>3000</v>
      </c>
      <c r="F66" s="514">
        <v>13.29</v>
      </c>
      <c r="G66" s="514">
        <f t="shared" si="0"/>
        <v>39870</v>
      </c>
    </row>
    <row r="67" spans="1:7" ht="76.5" x14ac:dyDescent="0.25">
      <c r="A67" s="453" t="s">
        <v>3341</v>
      </c>
      <c r="B67" s="96">
        <v>30001016</v>
      </c>
      <c r="C67" s="457" t="s">
        <v>3342</v>
      </c>
      <c r="D67" s="456" t="s">
        <v>20</v>
      </c>
      <c r="E67" s="59">
        <v>3000</v>
      </c>
      <c r="F67" s="514">
        <v>14.4</v>
      </c>
      <c r="G67" s="514">
        <f t="shared" si="0"/>
        <v>43200</v>
      </c>
    </row>
    <row r="68" spans="1:7" ht="293.25" x14ac:dyDescent="0.25">
      <c r="A68" s="453" t="s">
        <v>3343</v>
      </c>
      <c r="B68" s="96">
        <v>363001249</v>
      </c>
      <c r="C68" s="457" t="s">
        <v>1032</v>
      </c>
      <c r="D68" s="456" t="s">
        <v>20</v>
      </c>
      <c r="E68" s="59">
        <v>500</v>
      </c>
      <c r="F68" s="514">
        <v>7.0000000000000007E-2</v>
      </c>
      <c r="G68" s="514">
        <f t="shared" si="0"/>
        <v>35</v>
      </c>
    </row>
    <row r="69" spans="1:7" ht="63.75" x14ac:dyDescent="0.25">
      <c r="A69" s="453" t="s">
        <v>3344</v>
      </c>
      <c r="B69" s="96">
        <v>221001070</v>
      </c>
      <c r="C69" s="457" t="s">
        <v>1478</v>
      </c>
      <c r="D69" s="456" t="s">
        <v>20</v>
      </c>
      <c r="E69" s="59">
        <v>2000</v>
      </c>
      <c r="F69" s="514">
        <v>3.96</v>
      </c>
      <c r="G69" s="514">
        <f t="shared" si="0"/>
        <v>7920</v>
      </c>
    </row>
    <row r="70" spans="1:7" ht="25.5" x14ac:dyDescent="0.25">
      <c r="A70" s="453" t="s">
        <v>3345</v>
      </c>
      <c r="B70" s="96">
        <v>29001285</v>
      </c>
      <c r="C70" s="457" t="s">
        <v>1022</v>
      </c>
      <c r="D70" s="456" t="s">
        <v>20</v>
      </c>
      <c r="E70" s="59">
        <v>3000</v>
      </c>
      <c r="F70" s="514">
        <v>0.55000000000000004</v>
      </c>
      <c r="G70" s="514">
        <f t="shared" si="0"/>
        <v>1650.0000000000002</v>
      </c>
    </row>
    <row r="71" spans="1:7" ht="63.75" x14ac:dyDescent="0.25">
      <c r="A71" s="453" t="s">
        <v>3346</v>
      </c>
      <c r="B71" s="96">
        <v>30002321</v>
      </c>
      <c r="C71" s="457" t="s">
        <v>1034</v>
      </c>
      <c r="D71" s="456" t="s">
        <v>32</v>
      </c>
      <c r="E71" s="59">
        <v>3000</v>
      </c>
      <c r="F71" s="514">
        <v>6.4</v>
      </c>
      <c r="G71" s="514">
        <f t="shared" si="0"/>
        <v>19200</v>
      </c>
    </row>
    <row r="72" spans="1:7" ht="153" x14ac:dyDescent="0.25">
      <c r="A72" s="453" t="s">
        <v>3347</v>
      </c>
      <c r="B72" s="96">
        <v>51003450</v>
      </c>
      <c r="C72" s="457" t="s">
        <v>1012</v>
      </c>
      <c r="D72" s="456" t="s">
        <v>152</v>
      </c>
      <c r="E72" s="59">
        <v>20</v>
      </c>
      <c r="F72" s="514">
        <v>25</v>
      </c>
      <c r="G72" s="514">
        <f t="shared" ref="G72:G97" si="1">E72*F72</f>
        <v>500</v>
      </c>
    </row>
    <row r="73" spans="1:7" ht="51" x14ac:dyDescent="0.25">
      <c r="A73" s="453" t="s">
        <v>3348</v>
      </c>
      <c r="B73" s="96">
        <v>15001740</v>
      </c>
      <c r="C73" s="457" t="s">
        <v>1479</v>
      </c>
      <c r="D73" s="456" t="s">
        <v>20</v>
      </c>
      <c r="E73" s="59">
        <v>5</v>
      </c>
      <c r="F73" s="514">
        <v>4.5</v>
      </c>
      <c r="G73" s="514">
        <f t="shared" si="1"/>
        <v>22.5</v>
      </c>
    </row>
    <row r="74" spans="1:7" ht="51" x14ac:dyDescent="0.25">
      <c r="A74" s="453" t="s">
        <v>3349</v>
      </c>
      <c r="B74" s="96">
        <v>30002753</v>
      </c>
      <c r="C74" s="457" t="s">
        <v>1004</v>
      </c>
      <c r="D74" s="456" t="s">
        <v>20</v>
      </c>
      <c r="E74" s="59">
        <v>5</v>
      </c>
      <c r="F74" s="514">
        <v>22.5</v>
      </c>
      <c r="G74" s="514">
        <f t="shared" si="1"/>
        <v>112.5</v>
      </c>
    </row>
    <row r="75" spans="1:7" ht="51" x14ac:dyDescent="0.25">
      <c r="A75" s="453" t="s">
        <v>3350</v>
      </c>
      <c r="B75" s="96">
        <v>30002752</v>
      </c>
      <c r="C75" s="457" t="s">
        <v>1005</v>
      </c>
      <c r="D75" s="456" t="s">
        <v>20</v>
      </c>
      <c r="E75" s="59">
        <v>5</v>
      </c>
      <c r="F75" s="514">
        <v>35.9</v>
      </c>
      <c r="G75" s="514">
        <f t="shared" si="1"/>
        <v>179.5</v>
      </c>
    </row>
    <row r="76" spans="1:7" ht="51" x14ac:dyDescent="0.25">
      <c r="A76" s="453" t="s">
        <v>3351</v>
      </c>
      <c r="B76" s="96">
        <v>30002751</v>
      </c>
      <c r="C76" s="457" t="s">
        <v>1006</v>
      </c>
      <c r="D76" s="456" t="s">
        <v>20</v>
      </c>
      <c r="E76" s="59">
        <v>15</v>
      </c>
      <c r="F76" s="514">
        <v>45.9</v>
      </c>
      <c r="G76" s="514">
        <f t="shared" si="1"/>
        <v>688.5</v>
      </c>
    </row>
    <row r="77" spans="1:7" x14ac:dyDescent="0.25">
      <c r="A77" s="453" t="s">
        <v>3352</v>
      </c>
      <c r="B77" s="96">
        <v>30002833</v>
      </c>
      <c r="C77" s="457" t="s">
        <v>1465</v>
      </c>
      <c r="D77" s="456" t="s">
        <v>140</v>
      </c>
      <c r="E77" s="59">
        <v>10</v>
      </c>
      <c r="F77" s="514">
        <v>0</v>
      </c>
      <c r="G77" s="514">
        <f t="shared" si="1"/>
        <v>0</v>
      </c>
    </row>
    <row r="78" spans="1:7" x14ac:dyDescent="0.25">
      <c r="A78" s="453" t="s">
        <v>3353</v>
      </c>
      <c r="B78" s="96">
        <v>30002703</v>
      </c>
      <c r="C78" s="457" t="s">
        <v>1008</v>
      </c>
      <c r="D78" s="456" t="s">
        <v>20</v>
      </c>
      <c r="E78" s="59">
        <v>10</v>
      </c>
      <c r="F78" s="514">
        <v>2.2999999999999998</v>
      </c>
      <c r="G78" s="514">
        <f t="shared" si="1"/>
        <v>23</v>
      </c>
    </row>
    <row r="79" spans="1:7" x14ac:dyDescent="0.25">
      <c r="A79" s="453" t="s">
        <v>3354</v>
      </c>
      <c r="B79" s="96">
        <v>15001083</v>
      </c>
      <c r="C79" s="457" t="s">
        <v>1009</v>
      </c>
      <c r="D79" s="456" t="s">
        <v>20</v>
      </c>
      <c r="E79" s="59">
        <v>5</v>
      </c>
      <c r="F79" s="514">
        <v>17.8</v>
      </c>
      <c r="G79" s="514">
        <f t="shared" si="1"/>
        <v>89</v>
      </c>
    </row>
    <row r="80" spans="1:7" ht="38.25" x14ac:dyDescent="0.25">
      <c r="A80" s="453" t="s">
        <v>3355</v>
      </c>
      <c r="B80" s="96">
        <v>30002725</v>
      </c>
      <c r="C80" s="457" t="s">
        <v>1010</v>
      </c>
      <c r="D80" s="456" t="s">
        <v>32</v>
      </c>
      <c r="E80" s="59">
        <v>5</v>
      </c>
      <c r="F80" s="514">
        <v>57.9</v>
      </c>
      <c r="G80" s="514">
        <f t="shared" si="1"/>
        <v>289.5</v>
      </c>
    </row>
    <row r="81" spans="1:7" ht="51" x14ac:dyDescent="0.25">
      <c r="A81" s="453" t="s">
        <v>3356</v>
      </c>
      <c r="B81" s="96">
        <v>30002724</v>
      </c>
      <c r="C81" s="457" t="s">
        <v>3357</v>
      </c>
      <c r="D81" s="456" t="s">
        <v>32</v>
      </c>
      <c r="E81" s="59">
        <v>10</v>
      </c>
      <c r="F81" s="514">
        <v>55.9</v>
      </c>
      <c r="G81" s="514">
        <f t="shared" si="1"/>
        <v>559</v>
      </c>
    </row>
    <row r="82" spans="1:7" ht="51" x14ac:dyDescent="0.25">
      <c r="A82" s="453" t="s">
        <v>3358</v>
      </c>
      <c r="B82" s="96">
        <v>30002723</v>
      </c>
      <c r="C82" s="457" t="s">
        <v>3359</v>
      </c>
      <c r="D82" s="456" t="s">
        <v>32</v>
      </c>
      <c r="E82" s="59">
        <v>10</v>
      </c>
      <c r="F82" s="514">
        <v>78.5</v>
      </c>
      <c r="G82" s="514">
        <f t="shared" si="1"/>
        <v>785</v>
      </c>
    </row>
    <row r="83" spans="1:7" ht="76.5" x14ac:dyDescent="0.25">
      <c r="A83" s="453" t="s">
        <v>3360</v>
      </c>
      <c r="B83" s="96">
        <v>15001246</v>
      </c>
      <c r="C83" s="457" t="s">
        <v>3361</v>
      </c>
      <c r="D83" s="456" t="s">
        <v>32</v>
      </c>
      <c r="E83" s="59">
        <v>10</v>
      </c>
      <c r="F83" s="514">
        <v>5.9</v>
      </c>
      <c r="G83" s="514">
        <f t="shared" si="1"/>
        <v>59</v>
      </c>
    </row>
    <row r="84" spans="1:7" ht="51" x14ac:dyDescent="0.25">
      <c r="A84" s="453" t="s">
        <v>3362</v>
      </c>
      <c r="B84" s="96">
        <v>30001320</v>
      </c>
      <c r="C84" s="457" t="s">
        <v>3363</v>
      </c>
      <c r="D84" s="456" t="s">
        <v>152</v>
      </c>
      <c r="E84" s="59">
        <v>20</v>
      </c>
      <c r="F84" s="514">
        <v>15.8</v>
      </c>
      <c r="G84" s="514">
        <f t="shared" si="1"/>
        <v>316</v>
      </c>
    </row>
    <row r="85" spans="1:7" ht="140.25" x14ac:dyDescent="0.25">
      <c r="A85" s="453" t="s">
        <v>3364</v>
      </c>
      <c r="B85" s="96">
        <v>15001643</v>
      </c>
      <c r="C85" s="457" t="s">
        <v>3365</v>
      </c>
      <c r="D85" s="456" t="s">
        <v>20</v>
      </c>
      <c r="E85" s="59">
        <v>20</v>
      </c>
      <c r="F85" s="514">
        <v>22.5</v>
      </c>
      <c r="G85" s="514">
        <f t="shared" si="1"/>
        <v>450</v>
      </c>
    </row>
    <row r="86" spans="1:7" ht="59.25" customHeight="1" x14ac:dyDescent="0.25">
      <c r="A86" s="472" t="s">
        <v>3366</v>
      </c>
      <c r="B86" s="96">
        <v>30002013</v>
      </c>
      <c r="C86" s="457" t="s">
        <v>1188</v>
      </c>
      <c r="D86" s="456" t="s">
        <v>140</v>
      </c>
      <c r="E86" s="59">
        <v>20</v>
      </c>
      <c r="F86" s="514">
        <v>59</v>
      </c>
      <c r="G86" s="514">
        <f t="shared" si="1"/>
        <v>1180</v>
      </c>
    </row>
    <row r="87" spans="1:7" ht="49.5" customHeight="1" x14ac:dyDescent="0.25">
      <c r="A87" s="472" t="s">
        <v>3367</v>
      </c>
      <c r="B87" s="96">
        <v>30001209</v>
      </c>
      <c r="C87" s="457" t="s">
        <v>1189</v>
      </c>
      <c r="D87" s="456" t="s">
        <v>140</v>
      </c>
      <c r="E87" s="59">
        <v>20</v>
      </c>
      <c r="F87" s="514">
        <v>290</v>
      </c>
      <c r="G87" s="514">
        <f t="shared" si="1"/>
        <v>5800</v>
      </c>
    </row>
    <row r="88" spans="1:7" ht="102" x14ac:dyDescent="0.25">
      <c r="A88" s="472" t="s">
        <v>3368</v>
      </c>
      <c r="B88" s="96">
        <v>50004116</v>
      </c>
      <c r="C88" s="457" t="s">
        <v>1190</v>
      </c>
      <c r="D88" s="456" t="s">
        <v>20</v>
      </c>
      <c r="E88" s="59">
        <v>20</v>
      </c>
      <c r="F88" s="514">
        <v>0</v>
      </c>
      <c r="G88" s="514">
        <f t="shared" si="1"/>
        <v>0</v>
      </c>
    </row>
    <row r="89" spans="1:7" ht="24" customHeight="1" x14ac:dyDescent="0.25">
      <c r="A89" s="472" t="s">
        <v>3369</v>
      </c>
      <c r="B89" s="96">
        <v>50001790</v>
      </c>
      <c r="C89" s="457" t="s">
        <v>1191</v>
      </c>
      <c r="D89" s="456" t="s">
        <v>140</v>
      </c>
      <c r="E89" s="59">
        <v>20</v>
      </c>
      <c r="F89" s="514">
        <v>34.99</v>
      </c>
      <c r="G89" s="514">
        <f t="shared" si="1"/>
        <v>699.80000000000007</v>
      </c>
    </row>
    <row r="90" spans="1:7" ht="26.25" customHeight="1" x14ac:dyDescent="0.25">
      <c r="A90" s="472" t="s">
        <v>3370</v>
      </c>
      <c r="B90" s="96">
        <v>50001791</v>
      </c>
      <c r="C90" s="457" t="s">
        <v>1192</v>
      </c>
      <c r="D90" s="456" t="s">
        <v>140</v>
      </c>
      <c r="E90" s="59">
        <v>20</v>
      </c>
      <c r="F90" s="514">
        <v>35.1</v>
      </c>
      <c r="G90" s="514">
        <f t="shared" si="1"/>
        <v>702</v>
      </c>
    </row>
    <row r="91" spans="1:7" ht="30" customHeight="1" x14ac:dyDescent="0.25">
      <c r="A91" s="472" t="s">
        <v>3371</v>
      </c>
      <c r="B91" s="96">
        <v>30002757</v>
      </c>
      <c r="C91" s="457" t="s">
        <v>1181</v>
      </c>
      <c r="D91" s="456" t="s">
        <v>20</v>
      </c>
      <c r="E91" s="59">
        <v>20</v>
      </c>
      <c r="F91" s="514">
        <v>3.85</v>
      </c>
      <c r="G91" s="514">
        <f t="shared" si="1"/>
        <v>77</v>
      </c>
    </row>
    <row r="92" spans="1:7" ht="30" customHeight="1" x14ac:dyDescent="0.25">
      <c r="A92" s="472" t="s">
        <v>3372</v>
      </c>
      <c r="B92" s="96">
        <v>30002756</v>
      </c>
      <c r="C92" s="457" t="s">
        <v>1182</v>
      </c>
      <c r="D92" s="456" t="s">
        <v>20</v>
      </c>
      <c r="E92" s="59">
        <v>3000</v>
      </c>
      <c r="F92" s="514">
        <v>5.01</v>
      </c>
      <c r="G92" s="514">
        <f t="shared" si="1"/>
        <v>15030</v>
      </c>
    </row>
    <row r="93" spans="1:7" ht="33" customHeight="1" x14ac:dyDescent="0.25">
      <c r="A93" s="472" t="s">
        <v>3373</v>
      </c>
      <c r="B93" s="96">
        <v>30002754</v>
      </c>
      <c r="C93" s="457" t="s">
        <v>1183</v>
      </c>
      <c r="D93" s="456" t="s">
        <v>20</v>
      </c>
      <c r="E93" s="59">
        <v>18000</v>
      </c>
      <c r="F93" s="514">
        <v>4.79</v>
      </c>
      <c r="G93" s="514">
        <f t="shared" si="1"/>
        <v>86220</v>
      </c>
    </row>
    <row r="94" spans="1:7" ht="32.25" customHeight="1" x14ac:dyDescent="0.25">
      <c r="A94" s="472" t="s">
        <v>3374</v>
      </c>
      <c r="B94" s="96">
        <v>30002755</v>
      </c>
      <c r="C94" s="457" t="s">
        <v>1184</v>
      </c>
      <c r="D94" s="456" t="s">
        <v>20</v>
      </c>
      <c r="E94" s="59">
        <v>5000</v>
      </c>
      <c r="F94" s="514">
        <v>6.38</v>
      </c>
      <c r="G94" s="514">
        <f t="shared" si="1"/>
        <v>31900</v>
      </c>
    </row>
    <row r="95" spans="1:7" ht="29.25" customHeight="1" x14ac:dyDescent="0.25">
      <c r="A95" s="472" t="s">
        <v>3375</v>
      </c>
      <c r="B95" s="96">
        <v>30001179</v>
      </c>
      <c r="C95" s="457" t="s">
        <v>1185</v>
      </c>
      <c r="D95" s="456" t="s">
        <v>20</v>
      </c>
      <c r="E95" s="59">
        <v>600</v>
      </c>
      <c r="F95" s="514">
        <v>5.5</v>
      </c>
      <c r="G95" s="514">
        <f t="shared" si="1"/>
        <v>3300</v>
      </c>
    </row>
    <row r="96" spans="1:7" ht="30" customHeight="1" x14ac:dyDescent="0.25">
      <c r="A96" s="472" t="s">
        <v>3376</v>
      </c>
      <c r="B96" s="96">
        <v>30002759</v>
      </c>
      <c r="C96" s="457" t="s">
        <v>1186</v>
      </c>
      <c r="D96" s="456" t="s">
        <v>20</v>
      </c>
      <c r="E96" s="59">
        <v>1000</v>
      </c>
      <c r="F96" s="514">
        <v>5.5</v>
      </c>
      <c r="G96" s="514">
        <f t="shared" si="1"/>
        <v>5500</v>
      </c>
    </row>
    <row r="97" spans="1:7" ht="33.75" customHeight="1" x14ac:dyDescent="0.25">
      <c r="A97" s="472" t="s">
        <v>3377</v>
      </c>
      <c r="B97" s="96">
        <v>30002760</v>
      </c>
      <c r="C97" s="457" t="s">
        <v>1187</v>
      </c>
      <c r="D97" s="456" t="s">
        <v>20</v>
      </c>
      <c r="E97" s="59">
        <v>50</v>
      </c>
      <c r="F97" s="514">
        <v>6.97</v>
      </c>
      <c r="G97" s="514">
        <f t="shared" si="1"/>
        <v>348.5</v>
      </c>
    </row>
    <row r="98" spans="1:7" x14ac:dyDescent="0.25">
      <c r="A98" s="1000" t="s">
        <v>2885</v>
      </c>
      <c r="B98" s="1001"/>
      <c r="C98" s="1001"/>
      <c r="D98" s="1002"/>
      <c r="E98" s="539"/>
      <c r="F98" s="686"/>
      <c r="G98" s="686">
        <f>SUM(G7:G97)</f>
        <v>647872.61</v>
      </c>
    </row>
  </sheetData>
  <mergeCells count="5">
    <mergeCell ref="A2:F2"/>
    <mergeCell ref="A3:F3"/>
    <mergeCell ref="A1:F1"/>
    <mergeCell ref="A5:G5"/>
    <mergeCell ref="A98:D98"/>
  </mergeCells>
  <pageMargins left="0.31496062992125984" right="0.31496062992125984" top="0.19685039370078741" bottom="0" header="0.31496062992125984" footer="0.31496062992125984"/>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5"/>
  <sheetViews>
    <sheetView workbookViewId="0">
      <selection activeCell="F8" sqref="F8"/>
    </sheetView>
  </sheetViews>
  <sheetFormatPr defaultRowHeight="15" x14ac:dyDescent="0.25"/>
  <cols>
    <col min="1" max="1" width="4.5703125" bestFit="1" customWidth="1"/>
    <col min="2" max="2" width="9.5703125" style="128" bestFit="1" customWidth="1"/>
    <col min="3" max="3" width="47.7109375" style="19" customWidth="1"/>
    <col min="4" max="4" width="4.140625" style="19" bestFit="1" customWidth="1"/>
    <col min="5" max="5" width="7.7109375" style="21" bestFit="1" customWidth="1"/>
    <col min="6" max="6" width="7.7109375" style="725" customWidth="1"/>
    <col min="7" max="7" width="6.85546875" style="183" bestFit="1" customWidth="1"/>
    <col min="8" max="8" width="6.140625" style="183" bestFit="1" customWidth="1"/>
    <col min="9" max="9" width="7.85546875" style="183" bestFit="1" customWidth="1"/>
    <col min="10" max="10" width="6.140625" style="184" bestFit="1" customWidth="1"/>
    <col min="11" max="11" width="4.7109375" style="184" bestFit="1" customWidth="1"/>
    <col min="12" max="12" width="5" style="187" bestFit="1" customWidth="1"/>
    <col min="13" max="13" width="5" style="190" bestFit="1" customWidth="1"/>
    <col min="14" max="14" width="8.42578125" style="190" bestFit="1" customWidth="1"/>
    <col min="15" max="15" width="7.42578125" style="190" bestFit="1" customWidth="1"/>
    <col min="16" max="16" width="6.7109375" style="190" bestFit="1" customWidth="1"/>
    <col min="17" max="17" width="7.5703125" style="193" bestFit="1" customWidth="1"/>
    <col min="18" max="18" width="6" style="183" bestFit="1" customWidth="1"/>
    <col min="19" max="19" width="7.85546875" style="24" bestFit="1" customWidth="1"/>
    <col min="20" max="20" width="10" style="24" bestFit="1" customWidth="1"/>
  </cols>
  <sheetData>
    <row r="1" spans="1:21" x14ac:dyDescent="0.25">
      <c r="A1" s="794"/>
      <c r="B1" s="159"/>
      <c r="C1" s="32"/>
      <c r="D1" s="794"/>
      <c r="E1" s="31"/>
    </row>
    <row r="2" spans="1:21" x14ac:dyDescent="0.25">
      <c r="A2" s="794"/>
      <c r="B2" s="159"/>
      <c r="C2" s="31"/>
      <c r="D2" s="794"/>
      <c r="E2" s="31"/>
    </row>
    <row r="3" spans="1:21" ht="18.75" x14ac:dyDescent="0.25">
      <c r="A3" s="757" t="s">
        <v>0</v>
      </c>
      <c r="B3" s="757"/>
      <c r="C3" s="757"/>
      <c r="D3" s="757"/>
      <c r="E3" s="757"/>
      <c r="F3" s="757"/>
      <c r="G3" s="757"/>
      <c r="H3" s="757"/>
      <c r="I3" s="757"/>
      <c r="J3" s="757"/>
      <c r="K3" s="757"/>
      <c r="L3" s="757"/>
      <c r="M3" s="757"/>
      <c r="N3" s="757"/>
      <c r="O3" s="757"/>
      <c r="P3" s="757"/>
      <c r="Q3" s="757"/>
      <c r="R3" s="757"/>
      <c r="S3" s="757"/>
      <c r="T3" s="757"/>
    </row>
    <row r="4" spans="1:21" ht="18.75" x14ac:dyDescent="0.25">
      <c r="A4" s="757" t="s">
        <v>1</v>
      </c>
      <c r="B4" s="757"/>
      <c r="C4" s="757"/>
      <c r="D4" s="757"/>
      <c r="E4" s="757"/>
      <c r="F4" s="757"/>
      <c r="G4" s="757"/>
      <c r="H4" s="757"/>
      <c r="I4" s="757"/>
      <c r="J4" s="757"/>
      <c r="K4" s="757"/>
      <c r="L4" s="757"/>
      <c r="M4" s="757"/>
      <c r="N4" s="757"/>
      <c r="O4" s="757"/>
      <c r="P4" s="757"/>
      <c r="Q4" s="757"/>
      <c r="R4" s="757"/>
      <c r="S4" s="757"/>
      <c r="T4" s="757"/>
    </row>
    <row r="5" spans="1:21" ht="18.75" x14ac:dyDescent="0.25">
      <c r="A5" s="772" t="s">
        <v>2</v>
      </c>
      <c r="B5" s="772"/>
      <c r="C5" s="772"/>
      <c r="D5" s="772"/>
      <c r="E5" s="772"/>
      <c r="F5" s="772"/>
      <c r="G5" s="772"/>
      <c r="H5" s="772"/>
      <c r="I5" s="772"/>
      <c r="J5" s="772"/>
      <c r="K5" s="772"/>
      <c r="L5" s="772"/>
      <c r="M5" s="772"/>
      <c r="N5" s="772"/>
      <c r="O5" s="772"/>
      <c r="P5" s="772"/>
      <c r="Q5" s="772"/>
      <c r="R5" s="772"/>
      <c r="S5" s="772"/>
      <c r="T5" s="772"/>
    </row>
    <row r="6" spans="1:21" ht="15.75" thickBot="1" x14ac:dyDescent="0.3">
      <c r="A6" s="25"/>
      <c r="B6" s="25"/>
      <c r="C6" s="25"/>
      <c r="D6" s="25"/>
      <c r="E6" s="31"/>
    </row>
    <row r="7" spans="1:21" ht="36" x14ac:dyDescent="0.25">
      <c r="A7" s="795" t="s">
        <v>40</v>
      </c>
      <c r="B7" s="796"/>
      <c r="C7" s="796"/>
      <c r="D7" s="796"/>
      <c r="E7" s="796"/>
      <c r="F7" s="796"/>
      <c r="G7" s="796"/>
      <c r="H7" s="796"/>
      <c r="I7" s="796"/>
      <c r="J7" s="796"/>
      <c r="K7" s="796"/>
      <c r="L7" s="796"/>
      <c r="M7" s="796"/>
      <c r="N7" s="796"/>
      <c r="O7" s="796"/>
      <c r="P7" s="796"/>
      <c r="Q7" s="796"/>
      <c r="R7" s="796"/>
      <c r="S7" s="796"/>
      <c r="T7" s="797"/>
    </row>
    <row r="8" spans="1:21" ht="24.75" x14ac:dyDescent="0.25">
      <c r="A8" s="240" t="s">
        <v>13</v>
      </c>
      <c r="B8" s="240" t="s">
        <v>2558</v>
      </c>
      <c r="C8" s="241" t="s">
        <v>156</v>
      </c>
      <c r="D8" s="241" t="s">
        <v>7</v>
      </c>
      <c r="E8" s="240" t="s">
        <v>2753</v>
      </c>
      <c r="F8" s="240" t="s">
        <v>3747</v>
      </c>
      <c r="G8" s="240" t="s">
        <v>2762</v>
      </c>
      <c r="H8" s="241" t="s">
        <v>2886</v>
      </c>
      <c r="I8" s="241" t="s">
        <v>2766</v>
      </c>
      <c r="J8" s="241" t="s">
        <v>2769</v>
      </c>
      <c r="K8" s="241" t="s">
        <v>2772</v>
      </c>
      <c r="L8" s="241" t="s">
        <v>2882</v>
      </c>
      <c r="M8" s="241" t="s">
        <v>2776</v>
      </c>
      <c r="N8" s="241" t="s">
        <v>2779</v>
      </c>
      <c r="O8" s="241" t="s">
        <v>2780</v>
      </c>
      <c r="P8" s="241" t="s">
        <v>2781</v>
      </c>
      <c r="Q8" s="241" t="s">
        <v>2783</v>
      </c>
      <c r="R8" s="241" t="s">
        <v>2763</v>
      </c>
      <c r="S8" s="242" t="s">
        <v>1117</v>
      </c>
      <c r="T8" s="242" t="s">
        <v>1071</v>
      </c>
    </row>
    <row r="9" spans="1:21" ht="144" x14ac:dyDescent="0.25">
      <c r="A9" s="243">
        <v>1</v>
      </c>
      <c r="B9" s="244">
        <v>220002009</v>
      </c>
      <c r="C9" s="239" t="s">
        <v>2888</v>
      </c>
      <c r="D9" s="245" t="s">
        <v>20</v>
      </c>
      <c r="E9" s="243">
        <v>10</v>
      </c>
      <c r="F9" s="243">
        <v>10</v>
      </c>
      <c r="G9" s="243">
        <v>2</v>
      </c>
      <c r="H9" s="243">
        <v>10</v>
      </c>
      <c r="I9" s="243">
        <v>10</v>
      </c>
      <c r="J9" s="243">
        <v>50</v>
      </c>
      <c r="K9" s="243">
        <v>1</v>
      </c>
      <c r="L9" s="243">
        <v>100</v>
      </c>
      <c r="M9" s="246">
        <v>2</v>
      </c>
      <c r="N9" s="243">
        <v>5</v>
      </c>
      <c r="O9" s="243">
        <v>2</v>
      </c>
      <c r="P9" s="243"/>
      <c r="Q9" s="243">
        <v>2</v>
      </c>
      <c r="R9" s="247">
        <f>E9+G9+H9+I9+J9+K9+L9+M9+N9+O9+P9+Q9</f>
        <v>194</v>
      </c>
      <c r="S9" s="250">
        <v>3436</v>
      </c>
      <c r="T9" s="250">
        <f>S9*R9</f>
        <v>666584</v>
      </c>
      <c r="U9" s="2"/>
    </row>
    <row r="10" spans="1:21" ht="240" x14ac:dyDescent="0.25">
      <c r="A10" s="243">
        <v>2</v>
      </c>
      <c r="B10" s="244">
        <v>220002007</v>
      </c>
      <c r="C10" s="239" t="s">
        <v>2889</v>
      </c>
      <c r="D10" s="245" t="s">
        <v>93</v>
      </c>
      <c r="E10" s="243">
        <v>15</v>
      </c>
      <c r="F10" s="243">
        <v>15</v>
      </c>
      <c r="G10" s="243">
        <v>2</v>
      </c>
      <c r="H10" s="243">
        <v>10</v>
      </c>
      <c r="I10" s="243">
        <v>5</v>
      </c>
      <c r="J10" s="243">
        <v>125</v>
      </c>
      <c r="K10" s="243">
        <v>4</v>
      </c>
      <c r="L10" s="243">
        <v>150</v>
      </c>
      <c r="M10" s="246">
        <v>2</v>
      </c>
      <c r="N10" s="243">
        <v>10</v>
      </c>
      <c r="O10" s="243">
        <v>2</v>
      </c>
      <c r="P10" s="243">
        <v>1</v>
      </c>
      <c r="Q10" s="243">
        <v>5</v>
      </c>
      <c r="R10" s="247">
        <f t="shared" ref="R10:R14" si="0">E10+G10+H10+I10+J10+K10+L10+M10+N10+O10+P10+Q10</f>
        <v>331</v>
      </c>
      <c r="S10" s="250">
        <v>2789</v>
      </c>
      <c r="T10" s="250">
        <f t="shared" ref="T10:T14" si="1">S10*R10</f>
        <v>923159</v>
      </c>
      <c r="U10" s="2"/>
    </row>
    <row r="11" spans="1:21" x14ac:dyDescent="0.25">
      <c r="A11" s="243">
        <v>3</v>
      </c>
      <c r="B11" s="244">
        <v>220001661</v>
      </c>
      <c r="C11" s="239" t="s">
        <v>43</v>
      </c>
      <c r="D11" s="245" t="s">
        <v>20</v>
      </c>
      <c r="E11" s="243"/>
      <c r="F11" s="243"/>
      <c r="G11" s="243">
        <v>2</v>
      </c>
      <c r="H11" s="243">
        <v>10</v>
      </c>
      <c r="I11" s="243">
        <v>5</v>
      </c>
      <c r="J11" s="243">
        <v>50</v>
      </c>
      <c r="K11" s="243">
        <v>2</v>
      </c>
      <c r="L11" s="243">
        <v>50</v>
      </c>
      <c r="M11" s="246">
        <v>5</v>
      </c>
      <c r="N11" s="243">
        <v>7</v>
      </c>
      <c r="O11" s="243">
        <v>2</v>
      </c>
      <c r="P11" s="243"/>
      <c r="Q11" s="243"/>
      <c r="R11" s="247">
        <f t="shared" si="0"/>
        <v>133</v>
      </c>
      <c r="S11" s="250">
        <v>419</v>
      </c>
      <c r="T11" s="250">
        <f t="shared" si="1"/>
        <v>55727</v>
      </c>
      <c r="U11" s="2"/>
    </row>
    <row r="12" spans="1:21" ht="264" x14ac:dyDescent="0.25">
      <c r="A12" s="243">
        <v>4</v>
      </c>
      <c r="B12" s="244">
        <v>220002008</v>
      </c>
      <c r="C12" s="239" t="s">
        <v>2887</v>
      </c>
      <c r="D12" s="245" t="s">
        <v>20</v>
      </c>
      <c r="E12" s="243">
        <v>20</v>
      </c>
      <c r="F12" s="243">
        <v>20</v>
      </c>
      <c r="G12" s="243"/>
      <c r="H12" s="243">
        <v>12</v>
      </c>
      <c r="I12" s="243"/>
      <c r="J12" s="243">
        <v>0</v>
      </c>
      <c r="K12" s="243">
        <v>2</v>
      </c>
      <c r="L12" s="243"/>
      <c r="M12" s="246"/>
      <c r="N12" s="243"/>
      <c r="O12" s="243"/>
      <c r="P12" s="243"/>
      <c r="Q12" s="243"/>
      <c r="R12" s="247">
        <f t="shared" si="0"/>
        <v>34</v>
      </c>
      <c r="S12" s="250">
        <v>4050</v>
      </c>
      <c r="T12" s="250">
        <f t="shared" si="1"/>
        <v>137700</v>
      </c>
      <c r="U12" s="2"/>
    </row>
    <row r="13" spans="1:21" ht="185.25" customHeight="1" x14ac:dyDescent="0.25">
      <c r="A13" s="243">
        <v>5</v>
      </c>
      <c r="B13" s="244">
        <v>9001145</v>
      </c>
      <c r="C13" s="248" t="s">
        <v>2890</v>
      </c>
      <c r="D13" s="245"/>
      <c r="E13" s="243">
        <v>2</v>
      </c>
      <c r="F13" s="243">
        <v>2</v>
      </c>
      <c r="G13" s="243"/>
      <c r="H13" s="243"/>
      <c r="I13" s="243"/>
      <c r="J13" s="243"/>
      <c r="K13" s="243"/>
      <c r="L13" s="243"/>
      <c r="M13" s="243"/>
      <c r="N13" s="243"/>
      <c r="O13" s="243"/>
      <c r="P13" s="243"/>
      <c r="Q13" s="243"/>
      <c r="R13" s="247">
        <f t="shared" si="0"/>
        <v>2</v>
      </c>
      <c r="S13" s="250">
        <v>8924</v>
      </c>
      <c r="T13" s="250">
        <f t="shared" si="1"/>
        <v>17848</v>
      </c>
      <c r="U13" s="2"/>
    </row>
    <row r="14" spans="1:21" s="255" customFormat="1" ht="405" x14ac:dyDescent="0.2">
      <c r="A14" s="251">
        <v>6</v>
      </c>
      <c r="B14" s="252">
        <v>187001002</v>
      </c>
      <c r="C14" s="238" t="s">
        <v>1507</v>
      </c>
      <c r="D14" s="253" t="s">
        <v>20</v>
      </c>
      <c r="E14" s="251"/>
      <c r="F14" s="251"/>
      <c r="G14" s="251"/>
      <c r="H14" s="251">
        <v>10</v>
      </c>
      <c r="I14" s="251">
        <v>5</v>
      </c>
      <c r="J14" s="251">
        <v>15</v>
      </c>
      <c r="K14" s="251">
        <v>4</v>
      </c>
      <c r="L14" s="251"/>
      <c r="M14" s="251">
        <v>2</v>
      </c>
      <c r="N14" s="251">
        <v>5</v>
      </c>
      <c r="O14" s="251"/>
      <c r="P14" s="251"/>
      <c r="Q14" s="251"/>
      <c r="R14" s="247">
        <f t="shared" si="0"/>
        <v>41</v>
      </c>
      <c r="S14" s="254">
        <v>19770</v>
      </c>
      <c r="T14" s="250">
        <f t="shared" si="1"/>
        <v>810570</v>
      </c>
    </row>
    <row r="15" spans="1:21" x14ac:dyDescent="0.25">
      <c r="A15" s="791" t="s">
        <v>2885</v>
      </c>
      <c r="B15" s="792"/>
      <c r="C15" s="792"/>
      <c r="D15" s="792"/>
      <c r="E15" s="793"/>
      <c r="F15" s="724"/>
      <c r="G15" s="547"/>
      <c r="H15" s="547"/>
      <c r="I15" s="547"/>
      <c r="J15" s="547"/>
      <c r="K15" s="547"/>
      <c r="L15" s="547"/>
      <c r="M15" s="547"/>
      <c r="N15" s="547"/>
      <c r="O15" s="547"/>
      <c r="P15" s="547"/>
      <c r="Q15" s="547"/>
      <c r="R15" s="547"/>
      <c r="S15" s="548"/>
      <c r="T15" s="549">
        <f>SUM(T9:T14)</f>
        <v>2611588</v>
      </c>
      <c r="U15" s="2"/>
    </row>
  </sheetData>
  <mergeCells count="7">
    <mergeCell ref="A15:E15"/>
    <mergeCell ref="A1:A2"/>
    <mergeCell ref="D1:D2"/>
    <mergeCell ref="A7:T7"/>
    <mergeCell ref="A3:T3"/>
    <mergeCell ref="A4:T4"/>
    <mergeCell ref="A5:T5"/>
  </mergeCells>
  <pageMargins left="0.51181102362204722" right="0.51181102362204722" top="0.78740157480314965" bottom="0.78740157480314965" header="0.31496062992125984" footer="0.31496062992125984"/>
  <pageSetup paperSize="9" scale="80"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8"/>
  <sheetViews>
    <sheetView workbookViewId="0">
      <selection activeCell="F17" sqref="F17"/>
    </sheetView>
  </sheetViews>
  <sheetFormatPr defaultRowHeight="15" x14ac:dyDescent="0.25"/>
  <cols>
    <col min="1" max="1" width="5.140625" bestFit="1" customWidth="1"/>
    <col min="2" max="2" width="13.5703125" style="128" customWidth="1"/>
    <col min="3" max="3" width="41.5703125" customWidth="1"/>
    <col min="4" max="4" width="5.42578125" bestFit="1" customWidth="1"/>
    <col min="5" max="5" width="9.28515625" bestFit="1" customWidth="1"/>
    <col min="6" max="6" width="9.28515625" style="128" customWidth="1"/>
    <col min="7" max="7" width="6.85546875" bestFit="1" customWidth="1"/>
    <col min="8" max="8" width="9.28515625" bestFit="1" customWidth="1"/>
    <col min="9" max="9" width="7.140625" bestFit="1" customWidth="1"/>
    <col min="10" max="10" width="5.140625" bestFit="1" customWidth="1"/>
    <col min="11" max="11" width="6" bestFit="1" customWidth="1"/>
    <col min="12" max="12" width="5.7109375" bestFit="1" customWidth="1"/>
    <col min="13" max="13" width="9.5703125" customWidth="1"/>
    <col min="14" max="14" width="8.42578125" style="128" bestFit="1" customWidth="1"/>
    <col min="15" max="15" width="7.42578125" style="128" bestFit="1" customWidth="1"/>
    <col min="16" max="16" width="6.5703125" bestFit="1" customWidth="1"/>
    <col min="17" max="17" width="7.28515625" bestFit="1" customWidth="1"/>
    <col min="18" max="18" width="10.140625" bestFit="1" customWidth="1"/>
  </cols>
  <sheetData>
    <row r="1" spans="1:18" x14ac:dyDescent="0.25">
      <c r="A1" s="1045"/>
      <c r="B1" s="180"/>
      <c r="C1" s="89"/>
      <c r="D1" s="1045"/>
      <c r="E1" s="1045"/>
      <c r="F1" s="732"/>
    </row>
    <row r="2" spans="1:18" x14ac:dyDescent="0.25">
      <c r="A2" s="1045"/>
      <c r="B2" s="180"/>
      <c r="C2" s="50"/>
      <c r="D2" s="1045"/>
      <c r="E2" s="1045"/>
      <c r="F2" s="732"/>
    </row>
    <row r="3" spans="1:18" ht="15.75" x14ac:dyDescent="0.25">
      <c r="A3" s="837" t="s">
        <v>0</v>
      </c>
      <c r="B3" s="837"/>
      <c r="C3" s="837"/>
      <c r="D3" s="837"/>
      <c r="E3" s="837"/>
      <c r="F3" s="837"/>
      <c r="G3" s="837"/>
      <c r="H3" s="837"/>
      <c r="I3" s="837"/>
      <c r="J3" s="837"/>
    </row>
    <row r="4" spans="1:18" ht="15.75" x14ac:dyDescent="0.25">
      <c r="A4" s="837" t="s">
        <v>1</v>
      </c>
      <c r="B4" s="837"/>
      <c r="C4" s="837"/>
      <c r="D4" s="837"/>
      <c r="E4" s="837"/>
      <c r="F4" s="837"/>
      <c r="G4" s="837"/>
      <c r="H4" s="837"/>
      <c r="I4" s="837"/>
      <c r="J4" s="837"/>
    </row>
    <row r="5" spans="1:18" ht="18.75" x14ac:dyDescent="0.25">
      <c r="A5" s="854" t="s">
        <v>2</v>
      </c>
      <c r="B5" s="854"/>
      <c r="C5" s="854"/>
      <c r="D5" s="854"/>
      <c r="E5" s="854"/>
      <c r="F5" s="854"/>
      <c r="G5" s="854"/>
      <c r="H5" s="854"/>
      <c r="I5" s="854"/>
      <c r="J5" s="854"/>
    </row>
    <row r="6" spans="1:18" ht="15.75" thickBot="1" x14ac:dyDescent="0.3"/>
    <row r="7" spans="1:18" ht="30.75" thickBot="1" x14ac:dyDescent="0.45">
      <c r="A7" s="1052" t="s">
        <v>1487</v>
      </c>
      <c r="B7" s="1053"/>
      <c r="C7" s="1053"/>
      <c r="D7" s="1053"/>
      <c r="E7" s="1053"/>
      <c r="F7" s="1053"/>
      <c r="G7" s="1053"/>
      <c r="H7" s="1053"/>
      <c r="I7" s="1053"/>
      <c r="J7" s="1053"/>
      <c r="K7" s="1053"/>
      <c r="L7" s="1053"/>
      <c r="M7" s="1053"/>
      <c r="N7" s="1053"/>
      <c r="O7" s="1053"/>
      <c r="P7" s="1053"/>
      <c r="Q7" s="1053"/>
      <c r="R7" s="1054"/>
    </row>
    <row r="8" spans="1:18" x14ac:dyDescent="0.25">
      <c r="A8" s="538" t="s">
        <v>13</v>
      </c>
      <c r="B8" s="538" t="s">
        <v>14</v>
      </c>
      <c r="C8" s="538" t="s">
        <v>79</v>
      </c>
      <c r="D8" s="538" t="s">
        <v>86</v>
      </c>
      <c r="E8" s="538" t="s">
        <v>2753</v>
      </c>
      <c r="F8" s="538" t="s">
        <v>3747</v>
      </c>
      <c r="G8" s="538" t="s">
        <v>2862</v>
      </c>
      <c r="H8" s="538" t="s">
        <v>2766</v>
      </c>
      <c r="I8" s="538" t="s">
        <v>2769</v>
      </c>
      <c r="J8" s="538" t="s">
        <v>2772</v>
      </c>
      <c r="K8" s="538" t="s">
        <v>2882</v>
      </c>
      <c r="L8" s="538" t="s">
        <v>2776</v>
      </c>
      <c r="M8" s="538" t="s">
        <v>2779</v>
      </c>
      <c r="N8" s="538" t="s">
        <v>2780</v>
      </c>
      <c r="O8" s="538" t="s">
        <v>2781</v>
      </c>
      <c r="P8" s="475" t="s">
        <v>1462</v>
      </c>
      <c r="Q8" s="475" t="s">
        <v>868</v>
      </c>
      <c r="R8" s="475" t="s">
        <v>869</v>
      </c>
    </row>
    <row r="9" spans="1:18" x14ac:dyDescent="0.25">
      <c r="A9" s="312">
        <v>1</v>
      </c>
      <c r="B9" s="315">
        <v>168001499</v>
      </c>
      <c r="C9" s="474" t="s">
        <v>2218</v>
      </c>
      <c r="D9" s="312" t="s">
        <v>6</v>
      </c>
      <c r="E9" s="312">
        <v>50</v>
      </c>
      <c r="F9" s="312">
        <v>50</v>
      </c>
      <c r="G9" s="312">
        <v>30</v>
      </c>
      <c r="H9" s="312">
        <v>10</v>
      </c>
      <c r="I9" s="312">
        <v>70</v>
      </c>
      <c r="J9" s="312">
        <v>10</v>
      </c>
      <c r="K9" s="312">
        <v>100</v>
      </c>
      <c r="L9" s="466">
        <v>20</v>
      </c>
      <c r="M9" s="466">
        <v>10</v>
      </c>
      <c r="N9" s="312">
        <v>5</v>
      </c>
      <c r="O9" s="312"/>
      <c r="P9" s="466">
        <f>E9+G9+H9+I9+J9+K9+L9+M9</f>
        <v>300</v>
      </c>
      <c r="Q9" s="460">
        <v>49.5</v>
      </c>
      <c r="R9" s="460">
        <f>P9*Q9</f>
        <v>14850</v>
      </c>
    </row>
    <row r="10" spans="1:18" x14ac:dyDescent="0.25">
      <c r="A10" s="312">
        <v>2</v>
      </c>
      <c r="B10" s="315">
        <v>168001639</v>
      </c>
      <c r="C10" s="474" t="s">
        <v>2217</v>
      </c>
      <c r="D10" s="312" t="s">
        <v>6</v>
      </c>
      <c r="E10" s="312">
        <v>50</v>
      </c>
      <c r="F10" s="312">
        <v>50</v>
      </c>
      <c r="G10" s="312">
        <v>50</v>
      </c>
      <c r="H10" s="312">
        <v>10</v>
      </c>
      <c r="I10" s="312">
        <v>70</v>
      </c>
      <c r="J10" s="312">
        <v>20</v>
      </c>
      <c r="K10" s="312">
        <v>100</v>
      </c>
      <c r="L10" s="466">
        <v>5</v>
      </c>
      <c r="M10" s="466">
        <v>5</v>
      </c>
      <c r="N10" s="312">
        <v>25</v>
      </c>
      <c r="O10" s="312"/>
      <c r="P10" s="466">
        <f t="shared" ref="P10:P17" si="0">E10+G10+H10+I10+J10+K10+L10+M10</f>
        <v>310</v>
      </c>
      <c r="Q10" s="460">
        <v>13.49</v>
      </c>
      <c r="R10" s="460">
        <f t="shared" ref="R10:R17" si="1">P10*Q10</f>
        <v>4181.8999999999996</v>
      </c>
    </row>
    <row r="11" spans="1:18" x14ac:dyDescent="0.25">
      <c r="A11" s="312">
        <v>3</v>
      </c>
      <c r="B11" s="315">
        <v>221001207</v>
      </c>
      <c r="C11" s="474" t="s">
        <v>2216</v>
      </c>
      <c r="D11" s="312" t="s">
        <v>6</v>
      </c>
      <c r="E11" s="312">
        <v>50</v>
      </c>
      <c r="F11" s="312">
        <v>50</v>
      </c>
      <c r="G11" s="312">
        <v>100</v>
      </c>
      <c r="H11" s="312">
        <v>10</v>
      </c>
      <c r="I11" s="312">
        <v>70</v>
      </c>
      <c r="J11" s="312">
        <v>20</v>
      </c>
      <c r="K11" s="312">
        <v>200</v>
      </c>
      <c r="L11" s="466">
        <v>50</v>
      </c>
      <c r="M11" s="466">
        <v>10</v>
      </c>
      <c r="N11" s="312">
        <v>10</v>
      </c>
      <c r="O11" s="312">
        <v>6</v>
      </c>
      <c r="P11" s="466">
        <f t="shared" si="0"/>
        <v>510</v>
      </c>
      <c r="Q11" s="460">
        <v>13.46</v>
      </c>
      <c r="R11" s="460">
        <f t="shared" si="1"/>
        <v>6864.6</v>
      </c>
    </row>
    <row r="12" spans="1:18" x14ac:dyDescent="0.25">
      <c r="A12" s="312">
        <v>4</v>
      </c>
      <c r="B12" s="315">
        <v>221001216</v>
      </c>
      <c r="C12" s="474" t="s">
        <v>2219</v>
      </c>
      <c r="D12" s="312" t="s">
        <v>6</v>
      </c>
      <c r="E12" s="312">
        <v>10</v>
      </c>
      <c r="F12" s="312">
        <v>10</v>
      </c>
      <c r="G12" s="312">
        <v>10</v>
      </c>
      <c r="H12" s="312">
        <v>5</v>
      </c>
      <c r="I12" s="312">
        <v>35</v>
      </c>
      <c r="J12" s="312">
        <v>10</v>
      </c>
      <c r="K12" s="312">
        <v>30</v>
      </c>
      <c r="L12" s="466"/>
      <c r="M12" s="466">
        <v>4</v>
      </c>
      <c r="N12" s="312">
        <v>3</v>
      </c>
      <c r="O12" s="312"/>
      <c r="P12" s="466">
        <f t="shared" si="0"/>
        <v>104</v>
      </c>
      <c r="Q12" s="460">
        <v>562.5</v>
      </c>
      <c r="R12" s="460">
        <f t="shared" si="1"/>
        <v>58500</v>
      </c>
    </row>
    <row r="13" spans="1:18" x14ac:dyDescent="0.25">
      <c r="A13" s="312">
        <v>5</v>
      </c>
      <c r="B13" s="315">
        <v>21001213</v>
      </c>
      <c r="C13" s="474" t="s">
        <v>1486</v>
      </c>
      <c r="D13" s="312" t="s">
        <v>6</v>
      </c>
      <c r="E13" s="312">
        <v>20</v>
      </c>
      <c r="F13" s="312">
        <v>20</v>
      </c>
      <c r="G13" s="312">
        <v>50</v>
      </c>
      <c r="H13" s="312">
        <v>20</v>
      </c>
      <c r="I13" s="312">
        <v>60</v>
      </c>
      <c r="J13" s="312">
        <v>20</v>
      </c>
      <c r="K13" s="312">
        <v>100</v>
      </c>
      <c r="L13" s="466">
        <v>2</v>
      </c>
      <c r="M13" s="466">
        <v>5</v>
      </c>
      <c r="N13" s="312">
        <v>2</v>
      </c>
      <c r="O13" s="312"/>
      <c r="P13" s="466">
        <f t="shared" si="0"/>
        <v>277</v>
      </c>
      <c r="Q13" s="460">
        <v>141</v>
      </c>
      <c r="R13" s="460">
        <f t="shared" si="1"/>
        <v>39057</v>
      </c>
    </row>
    <row r="14" spans="1:18" x14ac:dyDescent="0.25">
      <c r="A14" s="312">
        <v>6</v>
      </c>
      <c r="B14" s="315">
        <v>352001005</v>
      </c>
      <c r="C14" s="474" t="s">
        <v>2220</v>
      </c>
      <c r="D14" s="312" t="s">
        <v>6</v>
      </c>
      <c r="E14" s="312">
        <v>50</v>
      </c>
      <c r="F14" s="312">
        <v>50</v>
      </c>
      <c r="G14" s="312">
        <v>50</v>
      </c>
      <c r="H14" s="312">
        <v>10</v>
      </c>
      <c r="I14" s="312">
        <v>60</v>
      </c>
      <c r="J14" s="312">
        <v>10</v>
      </c>
      <c r="K14" s="312">
        <v>100</v>
      </c>
      <c r="L14" s="466">
        <v>10</v>
      </c>
      <c r="M14" s="466">
        <v>5</v>
      </c>
      <c r="N14" s="312">
        <v>5</v>
      </c>
      <c r="O14" s="312">
        <v>3</v>
      </c>
      <c r="P14" s="466">
        <f t="shared" si="0"/>
        <v>295</v>
      </c>
      <c r="Q14" s="460">
        <v>154</v>
      </c>
      <c r="R14" s="460">
        <f t="shared" si="1"/>
        <v>45430</v>
      </c>
    </row>
    <row r="15" spans="1:18" x14ac:dyDescent="0.25">
      <c r="A15" s="312">
        <v>7</v>
      </c>
      <c r="B15" s="315">
        <v>168001064</v>
      </c>
      <c r="C15" s="474" t="s">
        <v>2221</v>
      </c>
      <c r="D15" s="312" t="s">
        <v>6</v>
      </c>
      <c r="E15" s="312">
        <v>20</v>
      </c>
      <c r="F15" s="312">
        <v>20</v>
      </c>
      <c r="G15" s="312">
        <v>50</v>
      </c>
      <c r="H15" s="312">
        <v>20</v>
      </c>
      <c r="I15" s="312">
        <v>60</v>
      </c>
      <c r="J15" s="312">
        <v>5</v>
      </c>
      <c r="K15" s="312">
        <v>200</v>
      </c>
      <c r="L15" s="466">
        <v>10</v>
      </c>
      <c r="M15" s="466">
        <v>5</v>
      </c>
      <c r="N15" s="312">
        <v>5</v>
      </c>
      <c r="O15" s="312">
        <v>1</v>
      </c>
      <c r="P15" s="466">
        <f t="shared" si="0"/>
        <v>370</v>
      </c>
      <c r="Q15" s="460">
        <v>46.54</v>
      </c>
      <c r="R15" s="460">
        <f t="shared" si="1"/>
        <v>17219.8</v>
      </c>
    </row>
    <row r="16" spans="1:18" x14ac:dyDescent="0.25">
      <c r="A16" s="312">
        <v>8</v>
      </c>
      <c r="B16" s="315">
        <v>221001279</v>
      </c>
      <c r="C16" s="474" t="s">
        <v>1484</v>
      </c>
      <c r="D16" s="312" t="s">
        <v>6</v>
      </c>
      <c r="E16" s="312">
        <v>30</v>
      </c>
      <c r="F16" s="312">
        <v>30</v>
      </c>
      <c r="G16" s="312">
        <v>20</v>
      </c>
      <c r="H16" s="312">
        <v>20</v>
      </c>
      <c r="I16" s="312">
        <v>60</v>
      </c>
      <c r="J16" s="312">
        <v>6</v>
      </c>
      <c r="K16" s="312">
        <v>200</v>
      </c>
      <c r="L16" s="466">
        <v>10</v>
      </c>
      <c r="M16" s="466">
        <v>5</v>
      </c>
      <c r="N16" s="312">
        <v>5</v>
      </c>
      <c r="O16" s="312">
        <v>1</v>
      </c>
      <c r="P16" s="466">
        <f t="shared" si="0"/>
        <v>351</v>
      </c>
      <c r="Q16" s="460">
        <v>181</v>
      </c>
      <c r="R16" s="460">
        <f t="shared" si="1"/>
        <v>63531</v>
      </c>
    </row>
    <row r="17" spans="1:18" x14ac:dyDescent="0.25">
      <c r="A17" s="312">
        <v>9</v>
      </c>
      <c r="B17" s="315">
        <v>221001278</v>
      </c>
      <c r="C17" s="474" t="s">
        <v>1485</v>
      </c>
      <c r="D17" s="312" t="s">
        <v>6</v>
      </c>
      <c r="E17" s="312">
        <v>30</v>
      </c>
      <c r="F17" s="312">
        <v>30</v>
      </c>
      <c r="G17" s="312">
        <v>20</v>
      </c>
      <c r="H17" s="312">
        <v>20</v>
      </c>
      <c r="I17" s="312">
        <v>60</v>
      </c>
      <c r="J17" s="312">
        <v>10</v>
      </c>
      <c r="K17" s="312">
        <v>200</v>
      </c>
      <c r="L17" s="466">
        <v>10</v>
      </c>
      <c r="M17" s="466">
        <v>2</v>
      </c>
      <c r="N17" s="312">
        <v>5</v>
      </c>
      <c r="O17" s="312">
        <v>1</v>
      </c>
      <c r="P17" s="466">
        <f t="shared" si="0"/>
        <v>352</v>
      </c>
      <c r="Q17" s="460">
        <v>78.5</v>
      </c>
      <c r="R17" s="460">
        <f t="shared" si="1"/>
        <v>27632</v>
      </c>
    </row>
    <row r="18" spans="1:18" x14ac:dyDescent="0.25">
      <c r="A18" s="1049" t="s">
        <v>2885</v>
      </c>
      <c r="B18" s="1050"/>
      <c r="C18" s="1050"/>
      <c r="D18" s="1051"/>
      <c r="E18" s="539"/>
      <c r="F18" s="539"/>
      <c r="G18" s="539"/>
      <c r="H18" s="539"/>
      <c r="I18" s="539"/>
      <c r="J18" s="539"/>
      <c r="K18" s="539"/>
      <c r="L18" s="539"/>
      <c r="M18" s="539"/>
      <c r="N18" s="539"/>
      <c r="O18" s="539"/>
      <c r="P18" s="539"/>
      <c r="Q18" s="686"/>
      <c r="R18" s="686">
        <f>SUM(R9:R17)</f>
        <v>277266.3</v>
      </c>
    </row>
  </sheetData>
  <sortState ref="C9:C17">
    <sortCondition ref="C9"/>
  </sortState>
  <mergeCells count="8">
    <mergeCell ref="A1:A2"/>
    <mergeCell ref="D1:D2"/>
    <mergeCell ref="E1:E2"/>
    <mergeCell ref="A18:D18"/>
    <mergeCell ref="A3:J3"/>
    <mergeCell ref="A4:J4"/>
    <mergeCell ref="A5:J5"/>
    <mergeCell ref="A7:R7"/>
  </mergeCells>
  <pageMargins left="0.11811023622047245" right="0.31496062992125984" top="0.78740157480314965" bottom="0.78740157480314965" header="0.31496062992125984" footer="0.31496062992125984"/>
  <pageSetup paperSize="9" scale="8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topLeftCell="A10" workbookViewId="0">
      <selection activeCell="F9" sqref="F9"/>
    </sheetView>
  </sheetViews>
  <sheetFormatPr defaultRowHeight="15" x14ac:dyDescent="0.25"/>
  <cols>
    <col min="1" max="1" width="6" bestFit="1" customWidth="1"/>
    <col min="2" max="2" width="11.28515625" style="128" bestFit="1" customWidth="1"/>
    <col min="3" max="3" width="59.42578125" customWidth="1"/>
    <col min="4" max="4" width="5.85546875" bestFit="1" customWidth="1"/>
    <col min="5" max="5" width="9.7109375" bestFit="1" customWidth="1"/>
    <col min="6" max="6" width="9.7109375" style="128" customWidth="1"/>
    <col min="7" max="7" width="6.140625" bestFit="1" customWidth="1"/>
    <col min="8" max="8" width="7" bestFit="1" customWidth="1"/>
    <col min="9" max="9" width="5.28515625" bestFit="1" customWidth="1"/>
    <col min="10" max="10" width="5.5703125" bestFit="1" customWidth="1"/>
    <col min="11" max="11" width="5.85546875" bestFit="1" customWidth="1"/>
    <col min="12" max="12" width="9.28515625" bestFit="1" customWidth="1"/>
    <col min="13" max="13" width="8.28515625" style="128" bestFit="1" customWidth="1"/>
    <col min="14" max="14" width="6.5703125" bestFit="1" customWidth="1"/>
    <col min="15" max="15" width="7.28515625" bestFit="1" customWidth="1"/>
    <col min="16" max="16" width="11" customWidth="1"/>
  </cols>
  <sheetData>
    <row r="1" spans="1:16" x14ac:dyDescent="0.25">
      <c r="A1" s="454"/>
      <c r="B1" s="180"/>
      <c r="C1" s="50"/>
      <c r="D1" s="454"/>
      <c r="E1" s="454"/>
      <c r="F1" s="732"/>
    </row>
    <row r="2" spans="1:16" ht="18.75" x14ac:dyDescent="0.25">
      <c r="A2" s="853" t="s">
        <v>0</v>
      </c>
      <c r="B2" s="853"/>
      <c r="C2" s="853"/>
      <c r="D2" s="853"/>
      <c r="E2" s="853"/>
      <c r="F2" s="853"/>
      <c r="G2" s="853"/>
      <c r="H2" s="853"/>
      <c r="I2" s="853"/>
      <c r="J2" s="853"/>
    </row>
    <row r="3" spans="1:16" ht="18.75" x14ac:dyDescent="0.25">
      <c r="A3" s="853" t="s">
        <v>1</v>
      </c>
      <c r="B3" s="853"/>
      <c r="C3" s="853"/>
      <c r="D3" s="853"/>
      <c r="E3" s="853"/>
      <c r="F3" s="853"/>
      <c r="G3" s="853"/>
      <c r="H3" s="853"/>
      <c r="I3" s="853"/>
      <c r="J3" s="853"/>
    </row>
    <row r="4" spans="1:16" ht="19.5" thickBot="1" x14ac:dyDescent="0.3">
      <c r="A4" s="889" t="s">
        <v>2</v>
      </c>
      <c r="B4" s="889"/>
      <c r="C4" s="889"/>
      <c r="D4" s="889"/>
      <c r="E4" s="889"/>
      <c r="F4" s="889"/>
      <c r="G4" s="889"/>
      <c r="H4" s="889"/>
      <c r="I4" s="889"/>
      <c r="J4" s="889"/>
    </row>
    <row r="5" spans="1:16" ht="27" thickBot="1" x14ac:dyDescent="0.45">
      <c r="A5" s="1058" t="s">
        <v>1488</v>
      </c>
      <c r="B5" s="1059"/>
      <c r="C5" s="1059"/>
      <c r="D5" s="1059"/>
      <c r="E5" s="1059"/>
      <c r="F5" s="1059"/>
      <c r="G5" s="1059"/>
      <c r="H5" s="1059"/>
      <c r="I5" s="1059"/>
      <c r="J5" s="1059"/>
      <c r="K5" s="1059"/>
      <c r="L5" s="1059"/>
      <c r="M5" s="1059"/>
      <c r="N5" s="1059"/>
      <c r="O5" s="1059"/>
      <c r="P5" s="1060"/>
    </row>
    <row r="6" spans="1:16" x14ac:dyDescent="0.25">
      <c r="A6" s="294" t="s">
        <v>13</v>
      </c>
      <c r="B6" s="294" t="s">
        <v>14</v>
      </c>
      <c r="C6" s="294" t="s">
        <v>15</v>
      </c>
      <c r="D6" s="294" t="s">
        <v>7</v>
      </c>
      <c r="E6" s="294" t="s">
        <v>2753</v>
      </c>
      <c r="F6" s="294" t="s">
        <v>3747</v>
      </c>
      <c r="G6" s="485" t="s">
        <v>2862</v>
      </c>
      <c r="H6" s="485" t="s">
        <v>2769</v>
      </c>
      <c r="I6" s="485" t="s">
        <v>2772</v>
      </c>
      <c r="J6" s="485" t="s">
        <v>2882</v>
      </c>
      <c r="K6" s="485" t="s">
        <v>2776</v>
      </c>
      <c r="L6" s="485" t="s">
        <v>2779</v>
      </c>
      <c r="M6" s="485" t="s">
        <v>2780</v>
      </c>
      <c r="N6" s="294" t="s">
        <v>1462</v>
      </c>
      <c r="O6" s="430" t="s">
        <v>868</v>
      </c>
      <c r="P6" s="430" t="s">
        <v>869</v>
      </c>
    </row>
    <row r="7" spans="1:16" ht="38.25" x14ac:dyDescent="0.25">
      <c r="A7" s="453">
        <v>1</v>
      </c>
      <c r="B7" s="236">
        <v>104006610</v>
      </c>
      <c r="C7" s="478" t="s">
        <v>3378</v>
      </c>
      <c r="D7" s="59" t="s">
        <v>7</v>
      </c>
      <c r="E7" s="220">
        <v>150</v>
      </c>
      <c r="F7" s="220">
        <v>150</v>
      </c>
      <c r="G7" s="220">
        <v>60</v>
      </c>
      <c r="H7" s="220">
        <v>270</v>
      </c>
      <c r="I7" s="220">
        <v>30</v>
      </c>
      <c r="J7" s="220">
        <v>100</v>
      </c>
      <c r="K7" s="466">
        <v>24</v>
      </c>
      <c r="L7" s="220">
        <v>200</v>
      </c>
      <c r="M7" s="220">
        <v>50</v>
      </c>
      <c r="N7" s="479">
        <f>E7+G7+H7+++++++++I7+J7+K7+L7</f>
        <v>834</v>
      </c>
      <c r="O7" s="480">
        <v>73.42</v>
      </c>
      <c r="P7" s="481">
        <f>N7*O7</f>
        <v>61232.28</v>
      </c>
    </row>
    <row r="8" spans="1:16" ht="38.25" x14ac:dyDescent="0.25">
      <c r="A8" s="453">
        <v>2</v>
      </c>
      <c r="B8" s="236">
        <v>104006611</v>
      </c>
      <c r="C8" s="478" t="s">
        <v>3379</v>
      </c>
      <c r="D8" s="59" t="s">
        <v>7</v>
      </c>
      <c r="E8" s="453">
        <v>40</v>
      </c>
      <c r="F8" s="453">
        <v>40</v>
      </c>
      <c r="G8" s="453">
        <v>25</v>
      </c>
      <c r="H8" s="453">
        <v>80</v>
      </c>
      <c r="I8" s="453">
        <v>30</v>
      </c>
      <c r="J8" s="453">
        <v>100</v>
      </c>
      <c r="K8" s="466"/>
      <c r="L8" s="453">
        <v>50</v>
      </c>
      <c r="M8" s="453">
        <v>50</v>
      </c>
      <c r="N8" s="479">
        <f t="shared" ref="N8:N20" si="0">E8+G8+H8+++++++++I8+J8+K8+L8</f>
        <v>325</v>
      </c>
      <c r="O8" s="480">
        <v>174.65</v>
      </c>
      <c r="P8" s="481">
        <f t="shared" ref="P8:P20" si="1">N8*O8</f>
        <v>56761.25</v>
      </c>
    </row>
    <row r="9" spans="1:16" ht="25.5" x14ac:dyDescent="0.25">
      <c r="A9" s="453">
        <v>3</v>
      </c>
      <c r="B9" s="236">
        <v>104006613</v>
      </c>
      <c r="C9" s="478" t="s">
        <v>3380</v>
      </c>
      <c r="D9" s="59" t="s">
        <v>7</v>
      </c>
      <c r="E9" s="453"/>
      <c r="F9" s="453"/>
      <c r="G9" s="453">
        <v>30</v>
      </c>
      <c r="H9" s="453">
        <v>80</v>
      </c>
      <c r="I9" s="453">
        <v>6</v>
      </c>
      <c r="J9" s="453"/>
      <c r="K9" s="466"/>
      <c r="L9" s="453"/>
      <c r="M9" s="453"/>
      <c r="N9" s="479">
        <f t="shared" si="0"/>
        <v>116</v>
      </c>
      <c r="O9" s="480">
        <v>36.270000000000003</v>
      </c>
      <c r="P9" s="481">
        <f t="shared" si="1"/>
        <v>4207.3200000000006</v>
      </c>
    </row>
    <row r="10" spans="1:16" ht="25.5" x14ac:dyDescent="0.25">
      <c r="A10" s="453">
        <v>4</v>
      </c>
      <c r="B10" s="236">
        <v>104006615</v>
      </c>
      <c r="C10" s="478" t="s">
        <v>3381</v>
      </c>
      <c r="D10" s="59" t="s">
        <v>7</v>
      </c>
      <c r="E10" s="453"/>
      <c r="F10" s="453"/>
      <c r="G10" s="453">
        <v>12</v>
      </c>
      <c r="H10" s="453"/>
      <c r="I10" s="453"/>
      <c r="J10" s="453">
        <v>200</v>
      </c>
      <c r="K10" s="466">
        <v>12</v>
      </c>
      <c r="L10" s="453"/>
      <c r="M10" s="453"/>
      <c r="N10" s="479">
        <f t="shared" si="0"/>
        <v>224</v>
      </c>
      <c r="O10" s="480">
        <v>120</v>
      </c>
      <c r="P10" s="481">
        <f t="shared" si="1"/>
        <v>26880</v>
      </c>
    </row>
    <row r="11" spans="1:16" ht="38.25" x14ac:dyDescent="0.25">
      <c r="A11" s="453">
        <v>5</v>
      </c>
      <c r="B11" s="236">
        <v>104006612</v>
      </c>
      <c r="C11" s="478" t="s">
        <v>3382</v>
      </c>
      <c r="D11" s="59" t="s">
        <v>7</v>
      </c>
      <c r="E11" s="453"/>
      <c r="F11" s="453"/>
      <c r="G11" s="453"/>
      <c r="H11" s="453">
        <v>230</v>
      </c>
      <c r="I11" s="453"/>
      <c r="J11" s="453">
        <v>10</v>
      </c>
      <c r="K11" s="466"/>
      <c r="L11" s="453"/>
      <c r="M11" s="453"/>
      <c r="N11" s="479">
        <f t="shared" si="0"/>
        <v>240</v>
      </c>
      <c r="O11" s="480">
        <v>174.65</v>
      </c>
      <c r="P11" s="481">
        <f t="shared" si="1"/>
        <v>41916</v>
      </c>
    </row>
    <row r="12" spans="1:16" ht="38.25" x14ac:dyDescent="0.25">
      <c r="A12" s="453">
        <v>6</v>
      </c>
      <c r="B12" s="236">
        <v>104006617</v>
      </c>
      <c r="C12" s="478" t="s">
        <v>3383</v>
      </c>
      <c r="D12" s="59" t="s">
        <v>7</v>
      </c>
      <c r="E12" s="453"/>
      <c r="F12" s="453"/>
      <c r="G12" s="453"/>
      <c r="H12" s="453"/>
      <c r="I12" s="453">
        <v>100</v>
      </c>
      <c r="J12" s="453"/>
      <c r="K12" s="466"/>
      <c r="L12" s="453">
        <v>20</v>
      </c>
      <c r="M12" s="453"/>
      <c r="N12" s="479">
        <f t="shared" si="0"/>
        <v>120</v>
      </c>
      <c r="O12" s="480">
        <v>400</v>
      </c>
      <c r="P12" s="481">
        <f t="shared" si="1"/>
        <v>48000</v>
      </c>
    </row>
    <row r="13" spans="1:16" ht="38.25" x14ac:dyDescent="0.25">
      <c r="A13" s="453">
        <v>7</v>
      </c>
      <c r="B13" s="236">
        <v>104006616</v>
      </c>
      <c r="C13" s="478" t="s">
        <v>3384</v>
      </c>
      <c r="D13" s="59" t="s">
        <v>19</v>
      </c>
      <c r="E13" s="453"/>
      <c r="F13" s="453"/>
      <c r="G13" s="453"/>
      <c r="H13" s="453"/>
      <c r="I13" s="453">
        <v>100</v>
      </c>
      <c r="J13" s="453"/>
      <c r="K13" s="466"/>
      <c r="L13" s="453"/>
      <c r="M13" s="453"/>
      <c r="N13" s="479">
        <f t="shared" si="0"/>
        <v>100</v>
      </c>
      <c r="O13" s="480">
        <v>470</v>
      </c>
      <c r="P13" s="481">
        <f t="shared" si="1"/>
        <v>47000</v>
      </c>
    </row>
    <row r="14" spans="1:16" ht="63.75" x14ac:dyDescent="0.25">
      <c r="A14" s="453">
        <v>8</v>
      </c>
      <c r="B14" s="236">
        <v>106001852</v>
      </c>
      <c r="C14" s="478" t="s">
        <v>3385</v>
      </c>
      <c r="D14" s="59" t="s">
        <v>7</v>
      </c>
      <c r="E14" s="453"/>
      <c r="F14" s="453"/>
      <c r="G14" s="453"/>
      <c r="H14" s="453"/>
      <c r="I14" s="453">
        <v>60</v>
      </c>
      <c r="J14" s="453"/>
      <c r="K14" s="466"/>
      <c r="L14" s="453"/>
      <c r="M14" s="453"/>
      <c r="N14" s="479">
        <f t="shared" si="0"/>
        <v>60</v>
      </c>
      <c r="O14" s="480">
        <v>295</v>
      </c>
      <c r="P14" s="481">
        <f t="shared" si="1"/>
        <v>17700</v>
      </c>
    </row>
    <row r="15" spans="1:16" ht="51" x14ac:dyDescent="0.25">
      <c r="A15" s="453">
        <v>9</v>
      </c>
      <c r="B15" s="236">
        <v>106001853</v>
      </c>
      <c r="C15" s="478" t="s">
        <v>3386</v>
      </c>
      <c r="D15" s="59" t="s">
        <v>7</v>
      </c>
      <c r="E15" s="453"/>
      <c r="F15" s="453"/>
      <c r="G15" s="453"/>
      <c r="H15" s="453"/>
      <c r="I15" s="453">
        <v>60</v>
      </c>
      <c r="J15" s="453"/>
      <c r="K15" s="466"/>
      <c r="L15" s="453">
        <v>50</v>
      </c>
      <c r="M15" s="453"/>
      <c r="N15" s="479">
        <f t="shared" si="0"/>
        <v>110</v>
      </c>
      <c r="O15" s="480">
        <v>649.16</v>
      </c>
      <c r="P15" s="481">
        <f t="shared" si="1"/>
        <v>71407.599999999991</v>
      </c>
    </row>
    <row r="16" spans="1:16" ht="51" x14ac:dyDescent="0.25">
      <c r="A16" s="453">
        <v>10</v>
      </c>
      <c r="B16" s="236">
        <v>106001854</v>
      </c>
      <c r="C16" s="478" t="s">
        <v>3387</v>
      </c>
      <c r="D16" s="59" t="s">
        <v>7</v>
      </c>
      <c r="E16" s="453"/>
      <c r="F16" s="453"/>
      <c r="G16" s="453"/>
      <c r="H16" s="453"/>
      <c r="I16" s="453">
        <v>60</v>
      </c>
      <c r="J16" s="453"/>
      <c r="K16" s="466"/>
      <c r="L16" s="453"/>
      <c r="M16" s="453"/>
      <c r="N16" s="479">
        <f t="shared" si="0"/>
        <v>60</v>
      </c>
      <c r="O16" s="480">
        <v>760</v>
      </c>
      <c r="P16" s="481">
        <f t="shared" si="1"/>
        <v>45600</v>
      </c>
    </row>
    <row r="17" spans="1:16" ht="25.5" x14ac:dyDescent="0.25">
      <c r="A17" s="453">
        <v>13</v>
      </c>
      <c r="B17" s="236">
        <v>103001856</v>
      </c>
      <c r="C17" s="478" t="s">
        <v>3388</v>
      </c>
      <c r="D17" s="59" t="s">
        <v>7</v>
      </c>
      <c r="E17" s="453"/>
      <c r="F17" s="453"/>
      <c r="G17" s="453"/>
      <c r="H17" s="453"/>
      <c r="I17" s="453"/>
      <c r="J17" s="453">
        <v>15</v>
      </c>
      <c r="K17" s="466"/>
      <c r="L17" s="453">
        <v>50</v>
      </c>
      <c r="M17" s="453"/>
      <c r="N17" s="479">
        <f t="shared" si="0"/>
        <v>65</v>
      </c>
      <c r="O17" s="480">
        <v>450</v>
      </c>
      <c r="P17" s="481">
        <f t="shared" si="1"/>
        <v>29250</v>
      </c>
    </row>
    <row r="18" spans="1:16" x14ac:dyDescent="0.25">
      <c r="A18" s="453">
        <v>14</v>
      </c>
      <c r="B18" s="220">
        <v>104001291</v>
      </c>
      <c r="C18" s="478" t="s">
        <v>3389</v>
      </c>
      <c r="D18" s="59" t="s">
        <v>7</v>
      </c>
      <c r="E18" s="453"/>
      <c r="F18" s="453"/>
      <c r="G18" s="453"/>
      <c r="H18" s="453"/>
      <c r="I18" s="453"/>
      <c r="J18" s="453">
        <v>20</v>
      </c>
      <c r="K18" s="466"/>
      <c r="L18" s="453">
        <v>20</v>
      </c>
      <c r="M18" s="453"/>
      <c r="N18" s="479">
        <f t="shared" si="0"/>
        <v>40</v>
      </c>
      <c r="O18" s="480">
        <v>400</v>
      </c>
      <c r="P18" s="481">
        <f t="shared" si="1"/>
        <v>16000</v>
      </c>
    </row>
    <row r="19" spans="1:16" ht="25.5" x14ac:dyDescent="0.25">
      <c r="A19" s="453">
        <v>15</v>
      </c>
      <c r="B19" s="220">
        <v>104006614</v>
      </c>
      <c r="C19" s="478" t="s">
        <v>3390</v>
      </c>
      <c r="D19" s="59" t="s">
        <v>7</v>
      </c>
      <c r="E19" s="453"/>
      <c r="F19" s="453"/>
      <c r="G19" s="453">
        <v>12</v>
      </c>
      <c r="H19" s="453"/>
      <c r="I19" s="453"/>
      <c r="J19" s="453">
        <v>400</v>
      </c>
      <c r="K19" s="453"/>
      <c r="L19" s="453"/>
      <c r="M19" s="453"/>
      <c r="N19" s="479">
        <f t="shared" si="0"/>
        <v>412</v>
      </c>
      <c r="O19" s="480">
        <v>223</v>
      </c>
      <c r="P19" s="481">
        <f t="shared" si="1"/>
        <v>91876</v>
      </c>
    </row>
    <row r="20" spans="1:16" ht="38.25" x14ac:dyDescent="0.25">
      <c r="A20" s="453">
        <v>19</v>
      </c>
      <c r="B20" s="220">
        <v>103001855</v>
      </c>
      <c r="C20" s="478" t="s">
        <v>3391</v>
      </c>
      <c r="D20" s="59" t="s">
        <v>7</v>
      </c>
      <c r="E20" s="453"/>
      <c r="F20" s="453"/>
      <c r="G20" s="453"/>
      <c r="H20" s="453"/>
      <c r="I20" s="453"/>
      <c r="J20" s="453"/>
      <c r="K20" s="453"/>
      <c r="L20" s="453">
        <v>30</v>
      </c>
      <c r="M20" s="453"/>
      <c r="N20" s="479">
        <f t="shared" si="0"/>
        <v>30</v>
      </c>
      <c r="O20" s="480">
        <v>400</v>
      </c>
      <c r="P20" s="481">
        <f t="shared" si="1"/>
        <v>12000</v>
      </c>
    </row>
    <row r="21" spans="1:16" x14ac:dyDescent="0.25">
      <c r="A21" s="1055" t="s">
        <v>2885</v>
      </c>
      <c r="B21" s="1056"/>
      <c r="C21" s="1056"/>
      <c r="D21" s="1057"/>
      <c r="E21" s="703"/>
      <c r="F21" s="703"/>
      <c r="G21" s="703"/>
      <c r="H21" s="703"/>
      <c r="I21" s="703"/>
      <c r="J21" s="703"/>
      <c r="K21" s="703"/>
      <c r="L21" s="703"/>
      <c r="M21" s="703"/>
      <c r="N21" s="703"/>
      <c r="O21" s="703"/>
      <c r="P21" s="704">
        <f>SUM(P7:P20)</f>
        <v>569830.44999999995</v>
      </c>
    </row>
  </sheetData>
  <mergeCells count="5">
    <mergeCell ref="A21:D21"/>
    <mergeCell ref="A2:J2"/>
    <mergeCell ref="A3:J3"/>
    <mergeCell ref="A4:J4"/>
    <mergeCell ref="A5:P5"/>
  </mergeCells>
  <pageMargins left="0.11811023622047245" right="0.11811023622047245" top="0.39370078740157483" bottom="0.39370078740157483" header="0.31496062992125984" footer="0.31496062992125984"/>
  <pageSetup paperSize="9" scale="8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
  <sheetViews>
    <sheetView workbookViewId="0">
      <selection activeCell="F8" sqref="F8:F13"/>
    </sheetView>
  </sheetViews>
  <sheetFormatPr defaultRowHeight="15" x14ac:dyDescent="0.25"/>
  <cols>
    <col min="1" max="1" width="5.140625" bestFit="1" customWidth="1"/>
    <col min="2" max="2" width="10.140625" style="128" bestFit="1" customWidth="1"/>
    <col min="3" max="3" width="45" customWidth="1"/>
    <col min="4" max="4" width="4.5703125" bestFit="1" customWidth="1"/>
    <col min="5" max="5" width="9" style="108" bestFit="1" customWidth="1"/>
    <col min="6" max="6" width="9" style="128" customWidth="1"/>
    <col min="7" max="7" width="6.140625" bestFit="1" customWidth="1"/>
    <col min="8" max="8" width="9.28515625" bestFit="1" customWidth="1"/>
    <col min="9" max="9" width="7" bestFit="1" customWidth="1"/>
    <col min="10" max="10" width="5.7109375" bestFit="1" customWidth="1"/>
    <col min="11" max="11" width="5.85546875" bestFit="1" customWidth="1"/>
    <col min="12" max="12" width="9.28515625" bestFit="1" customWidth="1"/>
    <col min="13" max="13" width="8.28515625" bestFit="1" customWidth="1"/>
    <col min="14" max="14" width="7.42578125" bestFit="1" customWidth="1"/>
    <col min="15" max="15" width="6.5703125" bestFit="1" customWidth="1"/>
    <col min="16" max="16" width="7.28515625" bestFit="1" customWidth="1"/>
    <col min="17" max="17" width="10.140625" bestFit="1" customWidth="1"/>
  </cols>
  <sheetData>
    <row r="1" spans="1:17" x14ac:dyDescent="0.25">
      <c r="A1" s="129"/>
      <c r="B1" s="180"/>
      <c r="C1" s="50"/>
      <c r="D1" s="129"/>
      <c r="E1" s="109"/>
      <c r="F1" s="732"/>
    </row>
    <row r="2" spans="1:17" ht="18.75" x14ac:dyDescent="0.25">
      <c r="A2" s="853" t="s">
        <v>0</v>
      </c>
      <c r="B2" s="853"/>
      <c r="C2" s="853"/>
      <c r="D2" s="853"/>
      <c r="E2" s="853"/>
      <c r="F2" s="853"/>
      <c r="G2" s="853"/>
      <c r="H2" s="853"/>
      <c r="I2" s="853"/>
      <c r="J2" s="853"/>
      <c r="K2" s="853"/>
      <c r="L2" s="853"/>
      <c r="M2" s="853"/>
    </row>
    <row r="3" spans="1:17" ht="18.75" x14ac:dyDescent="0.25">
      <c r="A3" s="853" t="s">
        <v>1</v>
      </c>
      <c r="B3" s="853"/>
      <c r="C3" s="853"/>
      <c r="D3" s="853"/>
      <c r="E3" s="853"/>
      <c r="F3" s="853"/>
      <c r="G3" s="853"/>
      <c r="H3" s="853"/>
      <c r="I3" s="853"/>
      <c r="J3" s="853"/>
      <c r="K3" s="853"/>
      <c r="L3" s="853"/>
      <c r="M3" s="853"/>
    </row>
    <row r="4" spans="1:17" ht="18.75" x14ac:dyDescent="0.25">
      <c r="A4" s="854" t="s">
        <v>2</v>
      </c>
      <c r="B4" s="854"/>
      <c r="C4" s="854"/>
      <c r="D4" s="854"/>
      <c r="E4" s="854"/>
      <c r="F4" s="854"/>
      <c r="G4" s="854"/>
      <c r="H4" s="854"/>
      <c r="I4" s="854"/>
      <c r="J4" s="854"/>
      <c r="K4" s="854"/>
      <c r="L4" s="854"/>
      <c r="M4" s="854"/>
    </row>
    <row r="5" spans="1:17" ht="15.75" thickBot="1" x14ac:dyDescent="0.3"/>
    <row r="6" spans="1:17" ht="30.75" thickBot="1" x14ac:dyDescent="0.45">
      <c r="A6" s="1062" t="s">
        <v>1489</v>
      </c>
      <c r="B6" s="1063"/>
      <c r="C6" s="1063"/>
      <c r="D6" s="1063"/>
      <c r="E6" s="1063"/>
      <c r="F6" s="1063"/>
      <c r="G6" s="1063"/>
      <c r="H6" s="1063"/>
      <c r="I6" s="1063"/>
      <c r="J6" s="1063"/>
      <c r="K6" s="1063"/>
      <c r="L6" s="1063"/>
      <c r="M6" s="1063"/>
      <c r="N6" s="1063"/>
      <c r="O6" s="1063"/>
      <c r="P6" s="1063"/>
      <c r="Q6" s="1064"/>
    </row>
    <row r="7" spans="1:17" x14ac:dyDescent="0.25">
      <c r="A7" s="314" t="s">
        <v>13</v>
      </c>
      <c r="B7" s="314" t="s">
        <v>14</v>
      </c>
      <c r="C7" s="314" t="s">
        <v>15</v>
      </c>
      <c r="D7" s="314" t="s">
        <v>7</v>
      </c>
      <c r="E7" s="294" t="s">
        <v>2753</v>
      </c>
      <c r="F7" s="294" t="s">
        <v>3747</v>
      </c>
      <c r="G7" s="708" t="s">
        <v>2862</v>
      </c>
      <c r="H7" s="708" t="s">
        <v>2766</v>
      </c>
      <c r="I7" s="708" t="s">
        <v>2769</v>
      </c>
      <c r="J7" s="708" t="s">
        <v>2882</v>
      </c>
      <c r="K7" s="708" t="s">
        <v>2776</v>
      </c>
      <c r="L7" s="708" t="s">
        <v>2779</v>
      </c>
      <c r="M7" s="708" t="s">
        <v>2780</v>
      </c>
      <c r="N7" s="708" t="s">
        <v>2781</v>
      </c>
      <c r="O7" s="475" t="s">
        <v>1462</v>
      </c>
      <c r="P7" s="475" t="s">
        <v>868</v>
      </c>
      <c r="Q7" s="475" t="s">
        <v>869</v>
      </c>
    </row>
    <row r="8" spans="1:17" ht="76.5" x14ac:dyDescent="0.25">
      <c r="A8" s="453">
        <v>1</v>
      </c>
      <c r="B8" s="520">
        <v>16002343</v>
      </c>
      <c r="C8" s="457" t="s">
        <v>3392</v>
      </c>
      <c r="D8" s="59" t="s">
        <v>7</v>
      </c>
      <c r="E8" s="453">
        <v>20</v>
      </c>
      <c r="F8" s="453">
        <v>20</v>
      </c>
      <c r="G8" s="453">
        <v>50</v>
      </c>
      <c r="H8" s="453">
        <v>10</v>
      </c>
      <c r="I8" s="453">
        <v>150</v>
      </c>
      <c r="J8" s="453">
        <v>500</v>
      </c>
      <c r="K8" s="466">
        <v>100</v>
      </c>
      <c r="L8" s="466">
        <v>10</v>
      </c>
      <c r="M8" s="453">
        <v>300</v>
      </c>
      <c r="N8" s="453"/>
      <c r="O8" s="453">
        <f>N8+M8+L8+K8+J8+I8+H8+G8+E8</f>
        <v>1140</v>
      </c>
      <c r="P8" s="428">
        <v>13</v>
      </c>
      <c r="Q8" s="490">
        <f>P8*O8</f>
        <v>14820</v>
      </c>
    </row>
    <row r="9" spans="1:17" ht="76.5" x14ac:dyDescent="0.25">
      <c r="A9" s="453">
        <v>2</v>
      </c>
      <c r="B9" s="520">
        <v>16002344</v>
      </c>
      <c r="C9" s="457" t="s">
        <v>3393</v>
      </c>
      <c r="D9" s="59" t="s">
        <v>7</v>
      </c>
      <c r="E9" s="220">
        <v>20</v>
      </c>
      <c r="F9" s="220">
        <v>20</v>
      </c>
      <c r="G9" s="220">
        <v>50</v>
      </c>
      <c r="H9" s="220">
        <v>10</v>
      </c>
      <c r="I9" s="220">
        <v>150</v>
      </c>
      <c r="J9" s="220">
        <v>700</v>
      </c>
      <c r="K9" s="466">
        <v>100</v>
      </c>
      <c r="L9" s="466">
        <v>50</v>
      </c>
      <c r="M9" s="220">
        <v>100</v>
      </c>
      <c r="N9" s="220"/>
      <c r="O9" s="453">
        <f t="shared" ref="O9:O13" si="0">N9+M9+L9+K9+J9+I9+H9+G9+E9</f>
        <v>1180</v>
      </c>
      <c r="P9" s="428">
        <v>13</v>
      </c>
      <c r="Q9" s="490">
        <f t="shared" ref="Q9:Q13" si="1">P9*O9</f>
        <v>15340</v>
      </c>
    </row>
    <row r="10" spans="1:17" ht="63.75" x14ac:dyDescent="0.25">
      <c r="A10" s="221">
        <v>3</v>
      </c>
      <c r="B10" s="520">
        <v>16002345</v>
      </c>
      <c r="C10" s="457" t="s">
        <v>3743</v>
      </c>
      <c r="D10" s="456" t="s">
        <v>7</v>
      </c>
      <c r="E10" s="220">
        <v>20</v>
      </c>
      <c r="F10" s="220">
        <v>20</v>
      </c>
      <c r="G10" s="220">
        <v>250</v>
      </c>
      <c r="H10" s="220">
        <v>20</v>
      </c>
      <c r="I10" s="220">
        <v>150</v>
      </c>
      <c r="J10" s="220">
        <v>1000</v>
      </c>
      <c r="K10" s="466">
        <v>100</v>
      </c>
      <c r="L10" s="466">
        <v>100</v>
      </c>
      <c r="M10" s="220">
        <v>500</v>
      </c>
      <c r="N10" s="220">
        <v>4</v>
      </c>
      <c r="O10" s="453">
        <f t="shared" si="0"/>
        <v>2144</v>
      </c>
      <c r="P10" s="428">
        <v>13</v>
      </c>
      <c r="Q10" s="490">
        <f t="shared" si="1"/>
        <v>27872</v>
      </c>
    </row>
    <row r="11" spans="1:17" ht="63.75" x14ac:dyDescent="0.25">
      <c r="A11" s="221">
        <v>4</v>
      </c>
      <c r="B11" s="520">
        <v>16002346</v>
      </c>
      <c r="C11" s="457" t="s">
        <v>3744</v>
      </c>
      <c r="D11" s="456" t="s">
        <v>7</v>
      </c>
      <c r="E11" s="220">
        <v>20</v>
      </c>
      <c r="F11" s="220">
        <v>20</v>
      </c>
      <c r="G11" s="488">
        <v>250</v>
      </c>
      <c r="H11" s="488">
        <v>20</v>
      </c>
      <c r="I11" s="220">
        <v>1000</v>
      </c>
      <c r="J11" s="488">
        <v>500</v>
      </c>
      <c r="K11" s="466">
        <v>100</v>
      </c>
      <c r="L11" s="466">
        <v>10</v>
      </c>
      <c r="M11" s="488">
        <v>1000</v>
      </c>
      <c r="N11" s="220">
        <v>4</v>
      </c>
      <c r="O11" s="453">
        <f t="shared" si="0"/>
        <v>2904</v>
      </c>
      <c r="P11" s="489">
        <v>13</v>
      </c>
      <c r="Q11" s="490">
        <f t="shared" si="1"/>
        <v>37752</v>
      </c>
    </row>
    <row r="12" spans="1:17" ht="63.75" x14ac:dyDescent="0.25">
      <c r="A12" s="273">
        <v>5</v>
      </c>
      <c r="B12" s="520">
        <v>16002347</v>
      </c>
      <c r="C12" s="457" t="s">
        <v>3745</v>
      </c>
      <c r="D12" s="456" t="s">
        <v>7</v>
      </c>
      <c r="E12" s="220">
        <v>50</v>
      </c>
      <c r="F12" s="220">
        <v>50</v>
      </c>
      <c r="G12" s="466"/>
      <c r="H12" s="466"/>
      <c r="I12" s="488">
        <v>700</v>
      </c>
      <c r="J12" s="466">
        <v>200</v>
      </c>
      <c r="K12" s="466">
        <v>100</v>
      </c>
      <c r="L12" s="709">
        <v>50</v>
      </c>
      <c r="M12" s="466">
        <v>1000</v>
      </c>
      <c r="N12" s="220">
        <v>2</v>
      </c>
      <c r="O12" s="453">
        <f t="shared" si="0"/>
        <v>2102</v>
      </c>
      <c r="P12" s="489">
        <v>13</v>
      </c>
      <c r="Q12" s="490">
        <f t="shared" si="1"/>
        <v>27326</v>
      </c>
    </row>
    <row r="13" spans="1:17" ht="89.25" x14ac:dyDescent="0.25">
      <c r="A13" s="465">
        <v>6</v>
      </c>
      <c r="B13" s="520">
        <v>16002316</v>
      </c>
      <c r="C13" s="457" t="s">
        <v>3394</v>
      </c>
      <c r="D13" s="59" t="s">
        <v>7</v>
      </c>
      <c r="E13" s="220">
        <v>50</v>
      </c>
      <c r="F13" s="220">
        <v>50</v>
      </c>
      <c r="G13" s="488">
        <v>100</v>
      </c>
      <c r="H13" s="488"/>
      <c r="I13" s="488">
        <v>490</v>
      </c>
      <c r="J13" s="488">
        <v>500</v>
      </c>
      <c r="K13" s="466">
        <v>100</v>
      </c>
      <c r="L13" s="709">
        <v>20</v>
      </c>
      <c r="M13" s="488">
        <v>400</v>
      </c>
      <c r="N13" s="220">
        <v>2</v>
      </c>
      <c r="O13" s="453">
        <f t="shared" si="0"/>
        <v>1662</v>
      </c>
      <c r="P13" s="489">
        <v>13</v>
      </c>
      <c r="Q13" s="490">
        <f t="shared" si="1"/>
        <v>21606</v>
      </c>
    </row>
    <row r="14" spans="1:17" x14ac:dyDescent="0.25">
      <c r="A14" s="1061" t="s">
        <v>2885</v>
      </c>
      <c r="B14" s="1061"/>
      <c r="C14" s="1061"/>
      <c r="D14" s="1061"/>
      <c r="E14" s="539"/>
      <c r="F14" s="539"/>
      <c r="G14" s="539"/>
      <c r="H14" s="539"/>
      <c r="I14" s="539"/>
      <c r="J14" s="539"/>
      <c r="K14" s="539"/>
      <c r="L14" s="539"/>
      <c r="M14" s="539"/>
      <c r="N14" s="539"/>
      <c r="O14" s="539"/>
      <c r="P14" s="539"/>
      <c r="Q14" s="686">
        <f>SUM(Q8:Q13)</f>
        <v>144716</v>
      </c>
    </row>
  </sheetData>
  <mergeCells count="5">
    <mergeCell ref="A14:D14"/>
    <mergeCell ref="A2:M2"/>
    <mergeCell ref="A3:M3"/>
    <mergeCell ref="A4:M4"/>
    <mergeCell ref="A6:Q6"/>
  </mergeCells>
  <pageMargins left="0.11811023622047245" right="0.11811023622047245" top="0.39370078740157483" bottom="0.39370078740157483" header="0.31496062992125984" footer="0.31496062992125984"/>
  <pageSetup paperSize="9" scale="90"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1"/>
  <sheetViews>
    <sheetView workbookViewId="0">
      <selection activeCell="F10" sqref="F10"/>
    </sheetView>
  </sheetViews>
  <sheetFormatPr defaultRowHeight="15" x14ac:dyDescent="0.25"/>
  <cols>
    <col min="1" max="1" width="5" bestFit="1" customWidth="1"/>
    <col min="2" max="2" width="8.7109375" style="128" bestFit="1" customWidth="1"/>
    <col min="3" max="3" width="44" customWidth="1"/>
    <col min="4" max="4" width="4.5703125" bestFit="1" customWidth="1"/>
    <col min="5" max="5" width="7.42578125" bestFit="1" customWidth="1"/>
    <col min="6" max="6" width="7.42578125" style="128" customWidth="1"/>
    <col min="7" max="7" width="6" bestFit="1" customWidth="1"/>
    <col min="8" max="8" width="7.7109375" bestFit="1" customWidth="1"/>
    <col min="9" max="9" width="6.85546875" bestFit="1" customWidth="1"/>
    <col min="10" max="10" width="5.140625" bestFit="1" customWidth="1"/>
    <col min="11" max="11" width="5.42578125" bestFit="1" customWidth="1"/>
    <col min="12" max="12" width="4.85546875" bestFit="1" customWidth="1"/>
    <col min="13" max="13" width="8.140625" bestFit="1" customWidth="1"/>
    <col min="14" max="14" width="7.28515625" style="128" bestFit="1" customWidth="1"/>
    <col min="15" max="15" width="5.5703125" bestFit="1" customWidth="1"/>
    <col min="16" max="16" width="6.28515625" bestFit="1" customWidth="1"/>
    <col min="17" max="17" width="8.7109375" bestFit="1" customWidth="1"/>
  </cols>
  <sheetData>
    <row r="1" spans="1:17" x14ac:dyDescent="0.25">
      <c r="A1" s="454"/>
      <c r="B1" s="180"/>
      <c r="C1" s="454"/>
      <c r="D1" s="50"/>
      <c r="E1" s="454"/>
      <c r="F1" s="732"/>
    </row>
    <row r="2" spans="1:17" ht="15.75" x14ac:dyDescent="0.25">
      <c r="A2" s="837" t="s">
        <v>0</v>
      </c>
      <c r="B2" s="837"/>
      <c r="C2" s="837"/>
      <c r="D2" s="837"/>
      <c r="E2" s="837"/>
      <c r="F2" s="837"/>
      <c r="G2" s="837"/>
      <c r="H2" s="837"/>
      <c r="I2" s="837"/>
      <c r="J2" s="837"/>
      <c r="K2" s="837"/>
      <c r="L2" s="837"/>
      <c r="M2" s="837"/>
    </row>
    <row r="3" spans="1:17" ht="15.75" x14ac:dyDescent="0.25">
      <c r="A3" s="837" t="s">
        <v>1</v>
      </c>
      <c r="B3" s="837"/>
      <c r="C3" s="837"/>
      <c r="D3" s="837"/>
      <c r="E3" s="837"/>
      <c r="F3" s="837"/>
      <c r="G3" s="837"/>
      <c r="H3" s="837"/>
      <c r="I3" s="837"/>
      <c r="J3" s="837"/>
      <c r="K3" s="837"/>
      <c r="L3" s="837"/>
      <c r="M3" s="837"/>
    </row>
    <row r="4" spans="1:17" ht="18.75" x14ac:dyDescent="0.25">
      <c r="A4" s="854" t="s">
        <v>2</v>
      </c>
      <c r="B4" s="854"/>
      <c r="C4" s="854"/>
      <c r="D4" s="854"/>
      <c r="E4" s="854"/>
      <c r="F4" s="854"/>
      <c r="G4" s="854"/>
      <c r="H4" s="854"/>
      <c r="I4" s="854"/>
      <c r="J4" s="854"/>
      <c r="K4" s="854"/>
      <c r="L4" s="854"/>
      <c r="M4" s="854"/>
    </row>
    <row r="5" spans="1:17" ht="15.75" thickBot="1" x14ac:dyDescent="0.3"/>
    <row r="6" spans="1:17" ht="33.75" x14ac:dyDescent="0.5">
      <c r="A6" s="1066" t="s">
        <v>1502</v>
      </c>
      <c r="B6" s="1067"/>
      <c r="C6" s="1067"/>
      <c r="D6" s="1067"/>
      <c r="E6" s="1067"/>
      <c r="F6" s="1067"/>
      <c r="G6" s="1067"/>
      <c r="H6" s="1067"/>
      <c r="I6" s="1067"/>
      <c r="J6" s="1067"/>
      <c r="K6" s="1067"/>
      <c r="L6" s="1067"/>
      <c r="M6" s="1067"/>
      <c r="N6" s="1067"/>
      <c r="O6" s="1067"/>
      <c r="P6" s="1067"/>
      <c r="Q6" s="1068"/>
    </row>
    <row r="7" spans="1:17" ht="22.5" x14ac:dyDescent="0.25">
      <c r="A7" s="467" t="s">
        <v>13</v>
      </c>
      <c r="B7" s="467" t="s">
        <v>14</v>
      </c>
      <c r="C7" s="467" t="s">
        <v>15</v>
      </c>
      <c r="D7" s="467" t="s">
        <v>7</v>
      </c>
      <c r="E7" s="467" t="s">
        <v>2753</v>
      </c>
      <c r="F7" s="467" t="s">
        <v>3747</v>
      </c>
      <c r="G7" s="467" t="s">
        <v>2862</v>
      </c>
      <c r="H7" s="467" t="s">
        <v>2766</v>
      </c>
      <c r="I7" s="467" t="s">
        <v>2769</v>
      </c>
      <c r="J7" s="467" t="s">
        <v>2772</v>
      </c>
      <c r="K7" s="467" t="s">
        <v>2882</v>
      </c>
      <c r="L7" s="467" t="s">
        <v>2776</v>
      </c>
      <c r="M7" s="467" t="s">
        <v>2779</v>
      </c>
      <c r="N7" s="467" t="s">
        <v>2780</v>
      </c>
      <c r="O7" s="467" t="s">
        <v>1462</v>
      </c>
      <c r="P7" s="467" t="s">
        <v>868</v>
      </c>
      <c r="Q7" s="467" t="s">
        <v>869</v>
      </c>
    </row>
    <row r="8" spans="1:17" ht="45" x14ac:dyDescent="0.25">
      <c r="A8" s="497">
        <v>1</v>
      </c>
      <c r="B8" s="497">
        <v>221001710</v>
      </c>
      <c r="C8" s="491" t="s">
        <v>2222</v>
      </c>
      <c r="D8" s="497" t="s">
        <v>145</v>
      </c>
      <c r="E8" s="497">
        <v>100</v>
      </c>
      <c r="F8" s="497">
        <v>100</v>
      </c>
      <c r="G8" s="497">
        <v>50</v>
      </c>
      <c r="H8" s="497">
        <v>10</v>
      </c>
      <c r="I8" s="497">
        <v>350</v>
      </c>
      <c r="J8" s="497">
        <v>50</v>
      </c>
      <c r="K8" s="492">
        <v>800</v>
      </c>
      <c r="L8" s="497">
        <v>30</v>
      </c>
      <c r="M8" s="497">
        <v>50</v>
      </c>
      <c r="N8" s="497">
        <v>50</v>
      </c>
      <c r="O8" s="493">
        <f>E8+G8+H8+I8+J8+K8+L8+M8</f>
        <v>1440</v>
      </c>
      <c r="P8" s="494">
        <v>131.9</v>
      </c>
      <c r="Q8" s="498">
        <f>O8*P8</f>
        <v>189936</v>
      </c>
    </row>
    <row r="9" spans="1:17" ht="29.25" customHeight="1" x14ac:dyDescent="0.25">
      <c r="A9" s="497">
        <v>2</v>
      </c>
      <c r="B9" s="497">
        <v>168001238</v>
      </c>
      <c r="C9" s="491" t="s">
        <v>1490</v>
      </c>
      <c r="D9" s="497" t="s">
        <v>2223</v>
      </c>
      <c r="E9" s="497">
        <v>50</v>
      </c>
      <c r="F9" s="497">
        <v>50</v>
      </c>
      <c r="G9" s="497">
        <v>50</v>
      </c>
      <c r="H9" s="497">
        <v>10</v>
      </c>
      <c r="I9" s="497">
        <v>150</v>
      </c>
      <c r="J9" s="497">
        <v>50</v>
      </c>
      <c r="K9" s="495">
        <v>700</v>
      </c>
      <c r="L9" s="497">
        <v>20</v>
      </c>
      <c r="M9" s="497"/>
      <c r="N9" s="497">
        <v>50</v>
      </c>
      <c r="O9" s="493">
        <f t="shared" ref="O9:O10" si="0">E9+G9+H9+I9+J9+K9+L9+M9</f>
        <v>1030</v>
      </c>
      <c r="P9" s="494">
        <v>133.38999999999999</v>
      </c>
      <c r="Q9" s="498">
        <f t="shared" ref="Q9:Q10" si="1">O9*P9</f>
        <v>137391.69999999998</v>
      </c>
    </row>
    <row r="10" spans="1:17" ht="33.75" x14ac:dyDescent="0.25">
      <c r="A10" s="497">
        <v>3</v>
      </c>
      <c r="B10" s="497">
        <v>221001711</v>
      </c>
      <c r="C10" s="491" t="s">
        <v>1491</v>
      </c>
      <c r="D10" s="497" t="s">
        <v>145</v>
      </c>
      <c r="E10" s="497">
        <v>100</v>
      </c>
      <c r="F10" s="497">
        <v>100</v>
      </c>
      <c r="G10" s="497"/>
      <c r="H10" s="497">
        <v>10</v>
      </c>
      <c r="I10" s="497">
        <v>150</v>
      </c>
      <c r="J10" s="497">
        <v>30</v>
      </c>
      <c r="K10" s="495">
        <v>500</v>
      </c>
      <c r="L10" s="497">
        <v>10</v>
      </c>
      <c r="M10" s="497">
        <v>20</v>
      </c>
      <c r="N10" s="497">
        <v>20</v>
      </c>
      <c r="O10" s="493">
        <f t="shared" si="0"/>
        <v>820</v>
      </c>
      <c r="P10" s="494">
        <v>131.9</v>
      </c>
      <c r="Q10" s="498">
        <f t="shared" si="1"/>
        <v>108158</v>
      </c>
    </row>
    <row r="11" spans="1:17" x14ac:dyDescent="0.25">
      <c r="A11" s="1065" t="s">
        <v>2885</v>
      </c>
      <c r="B11" s="1065"/>
      <c r="C11" s="1065"/>
      <c r="D11" s="710"/>
      <c r="E11" s="710"/>
      <c r="F11" s="710"/>
      <c r="G11" s="710"/>
      <c r="H11" s="710"/>
      <c r="I11" s="710"/>
      <c r="J11" s="710"/>
      <c r="K11" s="710"/>
      <c r="L11" s="710"/>
      <c r="M11" s="710"/>
      <c r="N11" s="710"/>
      <c r="O11" s="710"/>
      <c r="P11" s="710"/>
      <c r="Q11" s="711">
        <f>SUM(Q8:Q10)</f>
        <v>435485.69999999995</v>
      </c>
    </row>
  </sheetData>
  <mergeCells count="5">
    <mergeCell ref="A11:C11"/>
    <mergeCell ref="A2:M2"/>
    <mergeCell ref="A3:M3"/>
    <mergeCell ref="A4:M4"/>
    <mergeCell ref="A6:Q6"/>
  </mergeCells>
  <pageMargins left="0.11811023622047245" right="0.11811023622047245" top="0.78740157480314965" bottom="0.78740157480314965" header="0.31496062992125984" footer="0.31496062992125984"/>
  <pageSetup paperSize="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9"/>
  <sheetViews>
    <sheetView workbookViewId="0">
      <selection activeCell="F8" sqref="F8"/>
    </sheetView>
  </sheetViews>
  <sheetFormatPr defaultRowHeight="15" x14ac:dyDescent="0.25"/>
  <cols>
    <col min="1" max="1" width="5" bestFit="1" customWidth="1"/>
    <col min="2" max="2" width="10.85546875" style="128" bestFit="1" customWidth="1"/>
    <col min="3" max="3" width="49.5703125" customWidth="1"/>
    <col min="4" max="4" width="4.140625" bestFit="1" customWidth="1"/>
    <col min="5" max="5" width="7.7109375" bestFit="1" customWidth="1"/>
    <col min="6" max="6" width="7.7109375" style="128" customWidth="1"/>
    <col min="7" max="7" width="6.140625" bestFit="1" customWidth="1"/>
    <col min="8" max="8" width="7.85546875" bestFit="1" customWidth="1"/>
    <col min="9" max="9" width="6.140625" bestFit="1" customWidth="1"/>
    <col min="10" max="10" width="4.7109375" bestFit="1" customWidth="1"/>
    <col min="11" max="11" width="5" bestFit="1" customWidth="1"/>
    <col min="12" max="12" width="4.85546875" bestFit="1" customWidth="1"/>
    <col min="13" max="13" width="5.85546875" bestFit="1" customWidth="1"/>
    <col min="14" max="14" width="6.5703125" bestFit="1" customWidth="1"/>
    <col min="15" max="15" width="9.85546875" bestFit="1" customWidth="1"/>
  </cols>
  <sheetData>
    <row r="1" spans="1:15" x14ac:dyDescent="0.25">
      <c r="A1" s="454"/>
      <c r="B1" s="180"/>
      <c r="C1" s="454"/>
      <c r="D1" s="50"/>
      <c r="E1" s="454"/>
      <c r="F1" s="732"/>
    </row>
    <row r="2" spans="1:15" ht="15.75" x14ac:dyDescent="0.25">
      <c r="A2" s="837" t="s">
        <v>0</v>
      </c>
      <c r="B2" s="837"/>
      <c r="C2" s="837"/>
      <c r="D2" s="837"/>
      <c r="E2" s="837"/>
      <c r="F2" s="837"/>
      <c r="G2" s="837"/>
      <c r="H2" s="837"/>
      <c r="I2" s="837"/>
      <c r="J2" s="837"/>
      <c r="K2" s="837"/>
      <c r="L2" s="837"/>
    </row>
    <row r="3" spans="1:15" ht="15.75" x14ac:dyDescent="0.25">
      <c r="A3" s="837" t="s">
        <v>1</v>
      </c>
      <c r="B3" s="837"/>
      <c r="C3" s="837"/>
      <c r="D3" s="837"/>
      <c r="E3" s="837"/>
      <c r="F3" s="837"/>
      <c r="G3" s="837"/>
      <c r="H3" s="837"/>
      <c r="I3" s="837"/>
      <c r="J3" s="837"/>
      <c r="K3" s="837"/>
      <c r="L3" s="837"/>
    </row>
    <row r="4" spans="1:15" ht="15.75" x14ac:dyDescent="0.25">
      <c r="A4" s="1026" t="s">
        <v>2</v>
      </c>
      <c r="B4" s="1026"/>
      <c r="C4" s="1026"/>
      <c r="D4" s="1026"/>
      <c r="E4" s="1026"/>
      <c r="F4" s="1026"/>
      <c r="G4" s="1026"/>
      <c r="H4" s="1026"/>
      <c r="I4" s="1026"/>
      <c r="J4" s="1026"/>
      <c r="K4" s="1026"/>
      <c r="L4" s="1026"/>
    </row>
    <row r="5" spans="1:15" ht="15.75" thickBot="1" x14ac:dyDescent="0.3"/>
    <row r="6" spans="1:15" ht="27.75" x14ac:dyDescent="0.4">
      <c r="A6" s="1070" t="s">
        <v>1501</v>
      </c>
      <c r="B6" s="1071"/>
      <c r="C6" s="1071"/>
      <c r="D6" s="1071"/>
      <c r="E6" s="1071"/>
      <c r="F6" s="1071"/>
      <c r="G6" s="1071"/>
      <c r="H6" s="1071"/>
      <c r="I6" s="1071"/>
      <c r="J6" s="1071"/>
      <c r="K6" s="1071"/>
      <c r="L6" s="1071"/>
      <c r="M6" s="1071"/>
      <c r="N6" s="1071"/>
      <c r="O6" s="1071"/>
    </row>
    <row r="7" spans="1:15" x14ac:dyDescent="0.25">
      <c r="A7" s="153" t="s">
        <v>13</v>
      </c>
      <c r="B7" s="153" t="s">
        <v>14</v>
      </c>
      <c r="C7" s="153" t="s">
        <v>15</v>
      </c>
      <c r="D7" s="153" t="s">
        <v>7</v>
      </c>
      <c r="E7" s="153" t="s">
        <v>2753</v>
      </c>
      <c r="F7" s="153" t="s">
        <v>3747</v>
      </c>
      <c r="G7" s="153" t="s">
        <v>2862</v>
      </c>
      <c r="H7" s="153" t="s">
        <v>2766</v>
      </c>
      <c r="I7" s="153" t="s">
        <v>2769</v>
      </c>
      <c r="J7" s="153" t="s">
        <v>2772</v>
      </c>
      <c r="K7" s="153" t="s">
        <v>2882</v>
      </c>
      <c r="L7" s="153" t="s">
        <v>2778</v>
      </c>
      <c r="M7" s="282" t="s">
        <v>1462</v>
      </c>
      <c r="N7" s="282" t="s">
        <v>868</v>
      </c>
      <c r="O7" s="282" t="s">
        <v>869</v>
      </c>
    </row>
    <row r="8" spans="1:15" ht="36" x14ac:dyDescent="0.25">
      <c r="A8" s="78">
        <v>1</v>
      </c>
      <c r="B8" s="393">
        <v>221001712</v>
      </c>
      <c r="C8" s="286" t="s">
        <v>1492</v>
      </c>
      <c r="D8" s="78" t="s">
        <v>145</v>
      </c>
      <c r="E8" s="501">
        <v>800</v>
      </c>
      <c r="F8" s="501">
        <v>800</v>
      </c>
      <c r="G8" s="502">
        <v>1500</v>
      </c>
      <c r="H8" s="502">
        <v>200</v>
      </c>
      <c r="I8" s="502">
        <v>350</v>
      </c>
      <c r="J8" s="503">
        <v>200</v>
      </c>
      <c r="K8" s="503">
        <v>3000</v>
      </c>
      <c r="L8" s="503">
        <v>300</v>
      </c>
      <c r="M8" s="502">
        <f>L8+K8+J8+I8+H8+G8+E8</f>
        <v>6350</v>
      </c>
      <c r="N8" s="357">
        <v>54</v>
      </c>
      <c r="O8" s="357">
        <f>M8*N8</f>
        <v>342900</v>
      </c>
    </row>
    <row r="9" spans="1:15" x14ac:dyDescent="0.25">
      <c r="A9" s="1069" t="s">
        <v>2885</v>
      </c>
      <c r="B9" s="1069"/>
      <c r="C9" s="1069"/>
      <c r="D9" s="1069"/>
      <c r="E9" s="541"/>
      <c r="F9" s="541"/>
      <c r="G9" s="541"/>
      <c r="H9" s="541"/>
      <c r="I9" s="541"/>
      <c r="J9" s="541"/>
      <c r="K9" s="541"/>
      <c r="L9" s="541"/>
      <c r="M9" s="541"/>
      <c r="N9" s="541"/>
      <c r="O9" s="574">
        <f>SUM(O8)</f>
        <v>342900</v>
      </c>
    </row>
  </sheetData>
  <mergeCells count="5">
    <mergeCell ref="A9:D9"/>
    <mergeCell ref="A2:L2"/>
    <mergeCell ref="A3:L3"/>
    <mergeCell ref="A4:L4"/>
    <mergeCell ref="A6:O6"/>
  </mergeCells>
  <pageMargins left="0.51181102362204722" right="0.51181102362204722" top="0.78740157480314965" bottom="0.78740157480314965" header="0.31496062992125984" footer="0.31496062992125984"/>
  <pageSetup paperSize="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0"/>
  <sheetViews>
    <sheetView workbookViewId="0">
      <selection activeCell="F19" sqref="F19"/>
    </sheetView>
  </sheetViews>
  <sheetFormatPr defaultRowHeight="15" x14ac:dyDescent="0.25"/>
  <cols>
    <col min="1" max="1" width="5.5703125" bestFit="1" customWidth="1"/>
    <col min="2" max="2" width="10.28515625" style="128" bestFit="1" customWidth="1"/>
    <col min="3" max="3" width="40.42578125" customWidth="1"/>
    <col min="4" max="4" width="4.85546875" bestFit="1" customWidth="1"/>
    <col min="5" max="5" width="6.7109375" bestFit="1" customWidth="1"/>
    <col min="6" max="6" width="7.28515625" bestFit="1" customWidth="1"/>
    <col min="7" max="7" width="10.140625" bestFit="1" customWidth="1"/>
  </cols>
  <sheetData>
    <row r="1" spans="1:7" s="90" customFormat="1" x14ac:dyDescent="0.25">
      <c r="A1" s="1045"/>
      <c r="B1" s="180"/>
      <c r="C1" s="1045"/>
      <c r="D1" s="89"/>
      <c r="E1" s="1045"/>
    </row>
    <row r="2" spans="1:7" s="90" customFormat="1" x14ac:dyDescent="0.25">
      <c r="A2" s="1045"/>
      <c r="B2" s="180"/>
      <c r="C2" s="1045"/>
      <c r="D2" s="50"/>
      <c r="E2" s="1045"/>
    </row>
    <row r="3" spans="1:7" x14ac:dyDescent="0.25">
      <c r="A3" s="1075" t="s">
        <v>0</v>
      </c>
      <c r="B3" s="1075"/>
      <c r="C3" s="1075"/>
      <c r="D3" s="1075"/>
      <c r="E3" s="1075"/>
      <c r="F3" s="1075"/>
      <c r="G3" s="1075"/>
    </row>
    <row r="4" spans="1:7" x14ac:dyDescent="0.25">
      <c r="A4" s="1075" t="s">
        <v>1</v>
      </c>
      <c r="B4" s="1075"/>
      <c r="C4" s="1075"/>
      <c r="D4" s="1075"/>
      <c r="E4" s="1075"/>
      <c r="F4" s="1075"/>
      <c r="G4" s="1075"/>
    </row>
    <row r="5" spans="1:7" x14ac:dyDescent="0.25">
      <c r="A5" s="1076" t="s">
        <v>2</v>
      </c>
      <c r="B5" s="1076"/>
      <c r="C5" s="1076"/>
      <c r="D5" s="1076"/>
      <c r="E5" s="1076"/>
      <c r="F5" s="1076"/>
      <c r="G5" s="1076"/>
    </row>
    <row r="6" spans="1:7" s="90" customFormat="1" ht="19.5" thickBot="1" x14ac:dyDescent="0.3">
      <c r="A6" s="88"/>
      <c r="B6" s="179"/>
      <c r="C6" s="88"/>
      <c r="D6" s="88"/>
      <c r="E6" s="88"/>
      <c r="F6" s="88"/>
      <c r="G6" s="88"/>
    </row>
    <row r="7" spans="1:7" ht="36.75" x14ac:dyDescent="0.7">
      <c r="A7" s="1072" t="s">
        <v>1503</v>
      </c>
      <c r="B7" s="1073"/>
      <c r="C7" s="1073"/>
      <c r="D7" s="1073"/>
      <c r="E7" s="1073"/>
      <c r="F7" s="1073"/>
      <c r="G7" s="1074"/>
    </row>
    <row r="8" spans="1:7" x14ac:dyDescent="0.25">
      <c r="A8" s="144" t="s">
        <v>41</v>
      </c>
      <c r="B8" s="144" t="s">
        <v>14</v>
      </c>
      <c r="C8" s="144" t="s">
        <v>5</v>
      </c>
      <c r="D8" s="144" t="s">
        <v>6</v>
      </c>
      <c r="E8" s="144" t="s">
        <v>2882</v>
      </c>
      <c r="F8" s="151" t="s">
        <v>868</v>
      </c>
      <c r="G8" s="151" t="s">
        <v>869</v>
      </c>
    </row>
    <row r="9" spans="1:7" x14ac:dyDescent="0.25">
      <c r="A9" s="453">
        <v>1</v>
      </c>
      <c r="B9" s="220">
        <v>34001004</v>
      </c>
      <c r="C9" s="59" t="s">
        <v>1445</v>
      </c>
      <c r="D9" s="59" t="s">
        <v>744</v>
      </c>
      <c r="E9" s="313">
        <v>35000</v>
      </c>
      <c r="F9" s="429">
        <v>5.4</v>
      </c>
      <c r="G9" s="460">
        <f>E9*F9</f>
        <v>189000</v>
      </c>
    </row>
    <row r="10" spans="1:7" x14ac:dyDescent="0.25">
      <c r="A10" s="1049" t="s">
        <v>1071</v>
      </c>
      <c r="B10" s="1050"/>
      <c r="C10" s="1051"/>
      <c r="D10" s="539"/>
      <c r="E10" s="539"/>
      <c r="F10" s="539"/>
      <c r="G10" s="686">
        <f>SUM(G9)</f>
        <v>189000</v>
      </c>
    </row>
  </sheetData>
  <mergeCells count="8">
    <mergeCell ref="A10:C10"/>
    <mergeCell ref="A7:G7"/>
    <mergeCell ref="A4:G4"/>
    <mergeCell ref="A5:G5"/>
    <mergeCell ref="A1:A2"/>
    <mergeCell ref="C1:C2"/>
    <mergeCell ref="E1:E2"/>
    <mergeCell ref="A3:G3"/>
  </mergeCells>
  <pageMargins left="0.31496062992125984" right="0.31496062992125984" top="0.78740157480314965" bottom="0.78740157480314965" header="0.31496062992125984" footer="0.31496062992125984"/>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4"/>
  <sheetViews>
    <sheetView workbookViewId="0">
      <selection activeCell="F13" sqref="F13"/>
    </sheetView>
  </sheetViews>
  <sheetFormatPr defaultRowHeight="15" x14ac:dyDescent="0.25"/>
  <cols>
    <col min="1" max="1" width="7" customWidth="1"/>
    <col min="2" max="2" width="10.140625" style="108" bestFit="1" customWidth="1"/>
    <col min="3" max="3" width="70.7109375" bestFit="1" customWidth="1"/>
    <col min="4" max="4" width="5.5703125" customWidth="1"/>
    <col min="5" max="5" width="8.85546875" bestFit="1" customWidth="1"/>
    <col min="6" max="6" width="8.85546875" style="128" customWidth="1"/>
    <col min="7" max="7" width="6" bestFit="1" customWidth="1"/>
    <col min="9" max="9" width="6.85546875" bestFit="1" customWidth="1"/>
    <col min="10" max="10" width="5.42578125" customWidth="1"/>
    <col min="12" max="12" width="5.7109375" bestFit="1" customWidth="1"/>
    <col min="13" max="13" width="7.28515625" bestFit="1" customWidth="1"/>
    <col min="14" max="14" width="6.5703125" bestFit="1" customWidth="1"/>
    <col min="15" max="15" width="7.140625" bestFit="1" customWidth="1"/>
    <col min="16" max="16" width="9.85546875" customWidth="1"/>
  </cols>
  <sheetData>
    <row r="1" spans="1:16" x14ac:dyDescent="0.25">
      <c r="A1" s="129"/>
      <c r="B1" s="109"/>
      <c r="C1" s="129"/>
      <c r="D1" s="50"/>
      <c r="E1" s="129"/>
      <c r="F1" s="732"/>
    </row>
    <row r="2" spans="1:16" ht="18.75" x14ac:dyDescent="0.25">
      <c r="A2" s="853" t="s">
        <v>0</v>
      </c>
      <c r="B2" s="853"/>
      <c r="C2" s="853"/>
      <c r="D2" s="853"/>
      <c r="E2" s="853"/>
      <c r="F2" s="853"/>
      <c r="G2" s="853"/>
      <c r="H2" s="853"/>
    </row>
    <row r="3" spans="1:16" ht="18.75" x14ac:dyDescent="0.25">
      <c r="A3" s="853" t="s">
        <v>1</v>
      </c>
      <c r="B3" s="853"/>
      <c r="C3" s="853"/>
      <c r="D3" s="853"/>
      <c r="E3" s="853"/>
      <c r="F3" s="853"/>
      <c r="G3" s="853"/>
      <c r="H3" s="853"/>
    </row>
    <row r="4" spans="1:16" ht="18.75" x14ac:dyDescent="0.25">
      <c r="A4" s="1078" t="s">
        <v>2</v>
      </c>
      <c r="B4" s="1078"/>
      <c r="C4" s="1078"/>
      <c r="D4" s="1078"/>
      <c r="E4" s="1078"/>
      <c r="F4" s="1078"/>
      <c r="G4" s="1078"/>
      <c r="H4" s="1078"/>
    </row>
    <row r="5" spans="1:16" ht="30" x14ac:dyDescent="0.4">
      <c r="A5" s="1077" t="s">
        <v>1500</v>
      </c>
      <c r="B5" s="1077"/>
      <c r="C5" s="1077"/>
      <c r="D5" s="1077"/>
      <c r="E5" s="1077"/>
      <c r="F5" s="1077"/>
      <c r="G5" s="1077"/>
      <c r="H5" s="1077"/>
      <c r="I5" s="1077"/>
      <c r="J5" s="1077"/>
      <c r="K5" s="1077"/>
      <c r="L5" s="1077"/>
      <c r="M5" s="1077"/>
      <c r="N5" s="1077"/>
      <c r="O5" s="1077"/>
      <c r="P5" s="1077"/>
    </row>
    <row r="6" spans="1:16" x14ac:dyDescent="0.25">
      <c r="A6" s="508" t="s">
        <v>13</v>
      </c>
      <c r="B6" s="508" t="s">
        <v>14</v>
      </c>
      <c r="C6" s="508" t="s">
        <v>15</v>
      </c>
      <c r="D6" s="508" t="s">
        <v>7</v>
      </c>
      <c r="E6" s="144" t="s">
        <v>2753</v>
      </c>
      <c r="F6" s="144" t="s">
        <v>3747</v>
      </c>
      <c r="G6" s="508" t="s">
        <v>2862</v>
      </c>
      <c r="H6" s="508" t="s">
        <v>2766</v>
      </c>
      <c r="I6" s="508" t="s">
        <v>2769</v>
      </c>
      <c r="J6" s="186" t="s">
        <v>2772</v>
      </c>
      <c r="K6" s="509" t="s">
        <v>2775</v>
      </c>
      <c r="L6" s="508" t="s">
        <v>2776</v>
      </c>
      <c r="M6" s="508" t="s">
        <v>2781</v>
      </c>
      <c r="N6" s="151" t="s">
        <v>1462</v>
      </c>
      <c r="O6" s="151" t="s">
        <v>868</v>
      </c>
      <c r="P6" s="151" t="s">
        <v>869</v>
      </c>
    </row>
    <row r="7" spans="1:16" x14ac:dyDescent="0.25">
      <c r="A7" s="465">
        <v>1</v>
      </c>
      <c r="B7" s="468">
        <v>17002894</v>
      </c>
      <c r="C7" s="273" t="s">
        <v>1493</v>
      </c>
      <c r="D7" s="465" t="s">
        <v>145</v>
      </c>
      <c r="E7" s="506">
        <v>5</v>
      </c>
      <c r="F7" s="506">
        <v>5</v>
      </c>
      <c r="G7" s="506">
        <v>5</v>
      </c>
      <c r="H7" s="506">
        <v>5</v>
      </c>
      <c r="I7" s="506">
        <v>5</v>
      </c>
      <c r="J7" s="506">
        <v>5</v>
      </c>
      <c r="K7" s="504">
        <v>70</v>
      </c>
      <c r="L7" s="506"/>
      <c r="M7" s="506"/>
      <c r="N7" s="506">
        <f>E7+G7+H7+I7+J7+K7+L7+M7</f>
        <v>95</v>
      </c>
      <c r="O7" s="429">
        <v>279</v>
      </c>
      <c r="P7" s="460">
        <f>N7*O7</f>
        <v>26505</v>
      </c>
    </row>
    <row r="8" spans="1:16" x14ac:dyDescent="0.25">
      <c r="A8" s="465">
        <v>2</v>
      </c>
      <c r="B8" s="468">
        <v>51001230</v>
      </c>
      <c r="C8" s="273" t="s">
        <v>1494</v>
      </c>
      <c r="D8" s="465" t="s">
        <v>145</v>
      </c>
      <c r="E8" s="506">
        <v>5</v>
      </c>
      <c r="F8" s="506">
        <v>5</v>
      </c>
      <c r="G8" s="506">
        <v>5</v>
      </c>
      <c r="H8" s="506">
        <v>5</v>
      </c>
      <c r="I8" s="506">
        <v>5</v>
      </c>
      <c r="J8" s="506">
        <v>5</v>
      </c>
      <c r="K8" s="504">
        <v>70</v>
      </c>
      <c r="L8" s="507">
        <v>10</v>
      </c>
      <c r="M8" s="507">
        <v>5</v>
      </c>
      <c r="N8" s="506">
        <f t="shared" ref="N8:N13" si="0">E8+G8+H8+I8+J8+K8+L8+M8</f>
        <v>110</v>
      </c>
      <c r="O8" s="429">
        <v>389</v>
      </c>
      <c r="P8" s="460">
        <f t="shared" ref="P8:P13" si="1">N8*O8</f>
        <v>42790</v>
      </c>
    </row>
    <row r="9" spans="1:16" x14ac:dyDescent="0.25">
      <c r="A9" s="465">
        <v>3</v>
      </c>
      <c r="B9" s="468">
        <v>64001021</v>
      </c>
      <c r="C9" s="273" t="s">
        <v>1495</v>
      </c>
      <c r="D9" s="465" t="s">
        <v>145</v>
      </c>
      <c r="E9" s="506">
        <v>5</v>
      </c>
      <c r="F9" s="506">
        <v>5</v>
      </c>
      <c r="G9" s="506">
        <v>5</v>
      </c>
      <c r="H9" s="506">
        <v>5</v>
      </c>
      <c r="I9" s="506">
        <v>5</v>
      </c>
      <c r="J9" s="506">
        <v>5</v>
      </c>
      <c r="K9" s="504">
        <v>70</v>
      </c>
      <c r="L9" s="507">
        <v>5</v>
      </c>
      <c r="M9" s="506"/>
      <c r="N9" s="506">
        <f t="shared" si="0"/>
        <v>100</v>
      </c>
      <c r="O9" s="429">
        <v>614</v>
      </c>
      <c r="P9" s="460">
        <f t="shared" si="1"/>
        <v>61400</v>
      </c>
    </row>
    <row r="10" spans="1:16" x14ac:dyDescent="0.25">
      <c r="A10" s="465">
        <v>4</v>
      </c>
      <c r="B10" s="468">
        <v>64001022</v>
      </c>
      <c r="C10" s="273" t="s">
        <v>1496</v>
      </c>
      <c r="D10" s="465" t="s">
        <v>145</v>
      </c>
      <c r="E10" s="506">
        <v>5</v>
      </c>
      <c r="F10" s="506">
        <v>5</v>
      </c>
      <c r="G10" s="506"/>
      <c r="H10" s="506">
        <v>5</v>
      </c>
      <c r="I10" s="506">
        <v>5</v>
      </c>
      <c r="J10" s="506">
        <v>5</v>
      </c>
      <c r="K10" s="504">
        <v>70</v>
      </c>
      <c r="L10" s="507">
        <v>10</v>
      </c>
      <c r="M10" s="506"/>
      <c r="N10" s="506">
        <f t="shared" si="0"/>
        <v>100</v>
      </c>
      <c r="O10" s="429">
        <v>379</v>
      </c>
      <c r="P10" s="460">
        <f t="shared" si="1"/>
        <v>37900</v>
      </c>
    </row>
    <row r="11" spans="1:16" x14ac:dyDescent="0.25">
      <c r="A11" s="465">
        <v>5</v>
      </c>
      <c r="B11" s="468">
        <v>17003899</v>
      </c>
      <c r="C11" s="273" t="s">
        <v>1497</v>
      </c>
      <c r="D11" s="465" t="s">
        <v>145</v>
      </c>
      <c r="E11" s="506">
        <v>5</v>
      </c>
      <c r="F11" s="506">
        <v>5</v>
      </c>
      <c r="G11" s="506"/>
      <c r="H11" s="506">
        <v>5</v>
      </c>
      <c r="I11" s="506">
        <v>5</v>
      </c>
      <c r="J11" s="506">
        <v>5</v>
      </c>
      <c r="K11" s="504">
        <v>70</v>
      </c>
      <c r="L11" s="507"/>
      <c r="M11" s="506"/>
      <c r="N11" s="506">
        <f t="shared" si="0"/>
        <v>90</v>
      </c>
      <c r="O11" s="429">
        <v>224</v>
      </c>
      <c r="P11" s="460">
        <f t="shared" si="1"/>
        <v>20160</v>
      </c>
    </row>
    <row r="12" spans="1:16" x14ac:dyDescent="0.25">
      <c r="A12" s="465">
        <v>6</v>
      </c>
      <c r="B12" s="468">
        <v>17003630</v>
      </c>
      <c r="C12" s="273" t="s">
        <v>1498</v>
      </c>
      <c r="D12" s="465" t="s">
        <v>145</v>
      </c>
      <c r="E12" s="506">
        <v>5</v>
      </c>
      <c r="F12" s="506">
        <v>5</v>
      </c>
      <c r="G12" s="506">
        <v>5</v>
      </c>
      <c r="H12" s="506">
        <v>5</v>
      </c>
      <c r="I12" s="506">
        <v>5</v>
      </c>
      <c r="J12" s="506">
        <v>5</v>
      </c>
      <c r="K12" s="504">
        <v>40</v>
      </c>
      <c r="L12" s="507">
        <v>5</v>
      </c>
      <c r="M12" s="506"/>
      <c r="N12" s="506">
        <f t="shared" si="0"/>
        <v>70</v>
      </c>
      <c r="O12" s="429">
        <v>450</v>
      </c>
      <c r="P12" s="460">
        <f t="shared" si="1"/>
        <v>31500</v>
      </c>
    </row>
    <row r="13" spans="1:16" x14ac:dyDescent="0.25">
      <c r="A13" s="465">
        <v>7</v>
      </c>
      <c r="B13" s="468">
        <v>17002252</v>
      </c>
      <c r="C13" s="273" t="s">
        <v>1499</v>
      </c>
      <c r="D13" s="465" t="s">
        <v>145</v>
      </c>
      <c r="E13" s="506">
        <v>5</v>
      </c>
      <c r="F13" s="506">
        <v>5</v>
      </c>
      <c r="G13" s="506"/>
      <c r="H13" s="506">
        <v>5</v>
      </c>
      <c r="I13" s="506">
        <v>5</v>
      </c>
      <c r="J13" s="506">
        <v>5</v>
      </c>
      <c r="K13" s="504">
        <v>70</v>
      </c>
      <c r="L13" s="507">
        <v>10</v>
      </c>
      <c r="M13" s="506"/>
      <c r="N13" s="506">
        <f t="shared" si="0"/>
        <v>100</v>
      </c>
      <c r="O13" s="429">
        <v>278</v>
      </c>
      <c r="P13" s="460">
        <f t="shared" si="1"/>
        <v>27800</v>
      </c>
    </row>
    <row r="14" spans="1:16" x14ac:dyDescent="0.25">
      <c r="A14" s="1049" t="s">
        <v>2885</v>
      </c>
      <c r="B14" s="1050"/>
      <c r="C14" s="1050"/>
      <c r="D14" s="1051"/>
      <c r="E14" s="539"/>
      <c r="F14" s="539"/>
      <c r="G14" s="539"/>
      <c r="H14" s="539"/>
      <c r="I14" s="539"/>
      <c r="J14" s="539"/>
      <c r="K14" s="539"/>
      <c r="L14" s="539"/>
      <c r="M14" s="539"/>
      <c r="N14" s="539"/>
      <c r="O14" s="539"/>
      <c r="P14" s="686">
        <f>SUM(P7:P13)</f>
        <v>248055</v>
      </c>
    </row>
  </sheetData>
  <mergeCells count="5">
    <mergeCell ref="A5:P5"/>
    <mergeCell ref="A14:D14"/>
    <mergeCell ref="A2:H2"/>
    <mergeCell ref="A3:H3"/>
    <mergeCell ref="A4:H4"/>
  </mergeCells>
  <pageMargins left="0.11811023622047245" right="0.11811023622047245" top="0.78740157480314965" bottom="0.78740157480314965" header="0.31496062992125984" footer="0.31496062992125984"/>
  <pageSetup paperSize="9" scale="8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6"/>
  <sheetViews>
    <sheetView topLeftCell="A2" workbookViewId="0">
      <selection activeCell="K24" sqref="K24"/>
    </sheetView>
  </sheetViews>
  <sheetFormatPr defaultRowHeight="15" x14ac:dyDescent="0.25"/>
  <cols>
    <col min="1" max="1" width="5.5703125" customWidth="1"/>
    <col min="2" max="2" width="11.140625" style="128" bestFit="1" customWidth="1"/>
    <col min="3" max="3" width="61.7109375" customWidth="1"/>
    <col min="4" max="4" width="4.85546875" bestFit="1" customWidth="1"/>
    <col min="6" max="6" width="5.42578125" bestFit="1" customWidth="1"/>
    <col min="7" max="7" width="7.5703125" style="128" bestFit="1" customWidth="1"/>
    <col min="8" max="8" width="5.7109375" bestFit="1" customWidth="1"/>
    <col min="9" max="9" width="6.42578125" style="128" bestFit="1" customWidth="1"/>
    <col min="10" max="10" width="7.140625" bestFit="1" customWidth="1"/>
    <col min="11" max="11" width="10.5703125" bestFit="1" customWidth="1"/>
  </cols>
  <sheetData>
    <row r="1" spans="1:11" x14ac:dyDescent="0.25">
      <c r="A1" s="149"/>
      <c r="B1" s="180"/>
      <c r="C1" s="149"/>
      <c r="D1" s="149"/>
      <c r="E1" s="50"/>
    </row>
    <row r="2" spans="1:11" ht="18.75" x14ac:dyDescent="0.25">
      <c r="A2" s="853" t="s">
        <v>0</v>
      </c>
      <c r="B2" s="853"/>
      <c r="C2" s="853"/>
      <c r="D2" s="853"/>
      <c r="E2" s="853"/>
      <c r="F2" s="853"/>
      <c r="G2" s="853"/>
      <c r="H2" s="853"/>
      <c r="I2" s="450"/>
    </row>
    <row r="3" spans="1:11" ht="18.75" x14ac:dyDescent="0.25">
      <c r="A3" s="853" t="s">
        <v>1</v>
      </c>
      <c r="B3" s="853"/>
      <c r="C3" s="853"/>
      <c r="D3" s="853"/>
      <c r="E3" s="853"/>
      <c r="F3" s="853"/>
      <c r="G3" s="853"/>
      <c r="H3" s="853"/>
      <c r="I3" s="450"/>
    </row>
    <row r="4" spans="1:11" ht="18.75" x14ac:dyDescent="0.25">
      <c r="A4" s="854" t="s">
        <v>2</v>
      </c>
      <c r="B4" s="854"/>
      <c r="C4" s="854"/>
      <c r="D4" s="854"/>
      <c r="E4" s="854"/>
      <c r="F4" s="854"/>
      <c r="G4" s="854"/>
      <c r="H4" s="854"/>
      <c r="I4" s="451"/>
    </row>
    <row r="5" spans="1:11" s="128" customFormat="1" ht="19.5" thickBot="1" x14ac:dyDescent="0.3">
      <c r="A5" s="148"/>
      <c r="B5" s="179"/>
      <c r="C5" s="148"/>
      <c r="D5" s="148"/>
      <c r="E5" s="148"/>
    </row>
    <row r="6" spans="1:11" ht="32.25" thickBot="1" x14ac:dyDescent="0.65">
      <c r="A6" s="1082" t="s">
        <v>2355</v>
      </c>
      <c r="B6" s="1083"/>
      <c r="C6" s="1083"/>
      <c r="D6" s="1083"/>
      <c r="E6" s="1083"/>
      <c r="F6" s="1083"/>
      <c r="G6" s="1083"/>
      <c r="H6" s="1083"/>
      <c r="I6" s="1083"/>
      <c r="J6" s="1083"/>
      <c r="K6" s="1084"/>
    </row>
    <row r="7" spans="1:11" x14ac:dyDescent="0.25">
      <c r="A7" s="713" t="s">
        <v>13</v>
      </c>
      <c r="B7" s="713" t="s">
        <v>14</v>
      </c>
      <c r="C7" s="713" t="s">
        <v>15</v>
      </c>
      <c r="D7" s="713" t="s">
        <v>7</v>
      </c>
      <c r="E7" s="714" t="s">
        <v>2766</v>
      </c>
      <c r="F7" s="715" t="s">
        <v>2882</v>
      </c>
      <c r="G7" s="753" t="s">
        <v>2762</v>
      </c>
      <c r="H7" s="715" t="s">
        <v>2776</v>
      </c>
      <c r="I7" s="715" t="s">
        <v>1462</v>
      </c>
      <c r="J7" s="475" t="s">
        <v>868</v>
      </c>
      <c r="K7" s="475" t="s">
        <v>869</v>
      </c>
    </row>
    <row r="8" spans="1:11" ht="63.75" x14ac:dyDescent="0.25">
      <c r="A8" s="510">
        <v>1</v>
      </c>
      <c r="B8" s="386">
        <v>168001865</v>
      </c>
      <c r="C8" s="112" t="s">
        <v>2348</v>
      </c>
      <c r="D8" s="453" t="s">
        <v>20</v>
      </c>
      <c r="E8" s="453">
        <v>10</v>
      </c>
      <c r="F8" s="453">
        <v>30</v>
      </c>
      <c r="G8" s="143">
        <v>14</v>
      </c>
      <c r="H8" s="453">
        <v>1</v>
      </c>
      <c r="I8" s="453">
        <f>H8+G8+F8+E8</f>
        <v>55</v>
      </c>
      <c r="J8" s="583">
        <v>900</v>
      </c>
      <c r="K8" s="583">
        <f>J8*I8</f>
        <v>49500</v>
      </c>
    </row>
    <row r="9" spans="1:11" ht="25.5" x14ac:dyDescent="0.25">
      <c r="A9" s="510">
        <v>2</v>
      </c>
      <c r="B9" s="386">
        <v>168001866</v>
      </c>
      <c r="C9" s="112" t="s">
        <v>2349</v>
      </c>
      <c r="D9" s="453" t="s">
        <v>6</v>
      </c>
      <c r="E9" s="453">
        <v>10</v>
      </c>
      <c r="F9" s="453">
        <v>30</v>
      </c>
      <c r="G9" s="143">
        <v>21</v>
      </c>
      <c r="H9" s="453">
        <v>1</v>
      </c>
      <c r="I9" s="453">
        <f t="shared" ref="I9:I15" si="0">H9+G9+F9+E9</f>
        <v>62</v>
      </c>
      <c r="J9" s="712">
        <v>485</v>
      </c>
      <c r="K9" s="583">
        <f t="shared" ref="K9:K15" si="1">J9*I9</f>
        <v>30070</v>
      </c>
    </row>
    <row r="10" spans="1:11" ht="25.5" x14ac:dyDescent="0.25">
      <c r="A10" s="510">
        <v>3</v>
      </c>
      <c r="B10" s="386">
        <v>168001867</v>
      </c>
      <c r="C10" s="112" t="s">
        <v>2350</v>
      </c>
      <c r="D10" s="453" t="s">
        <v>6</v>
      </c>
      <c r="E10" s="453">
        <v>10</v>
      </c>
      <c r="F10" s="453">
        <v>30</v>
      </c>
      <c r="G10" s="143">
        <v>14</v>
      </c>
      <c r="H10" s="453">
        <v>1</v>
      </c>
      <c r="I10" s="453">
        <f t="shared" si="0"/>
        <v>55</v>
      </c>
      <c r="J10" s="583">
        <v>658</v>
      </c>
      <c r="K10" s="583">
        <f t="shared" si="1"/>
        <v>36190</v>
      </c>
    </row>
    <row r="11" spans="1:11" ht="25.5" x14ac:dyDescent="0.25">
      <c r="A11" s="510">
        <v>4</v>
      </c>
      <c r="B11" s="386">
        <v>168001868</v>
      </c>
      <c r="C11" s="112" t="s">
        <v>2351</v>
      </c>
      <c r="D11" s="453" t="s">
        <v>6</v>
      </c>
      <c r="E11" s="453">
        <v>10</v>
      </c>
      <c r="F11" s="453">
        <v>30</v>
      </c>
      <c r="G11" s="143">
        <v>21</v>
      </c>
      <c r="H11" s="453">
        <v>2</v>
      </c>
      <c r="I11" s="453">
        <f t="shared" si="0"/>
        <v>63</v>
      </c>
      <c r="J11" s="583">
        <v>204</v>
      </c>
      <c r="K11" s="583">
        <f t="shared" si="1"/>
        <v>12852</v>
      </c>
    </row>
    <row r="12" spans="1:11" x14ac:dyDescent="0.25">
      <c r="A12" s="510">
        <v>5</v>
      </c>
      <c r="B12" s="386">
        <v>168001870</v>
      </c>
      <c r="C12" s="112" t="s">
        <v>2352</v>
      </c>
      <c r="D12" s="453" t="s">
        <v>6</v>
      </c>
      <c r="E12" s="453">
        <v>10</v>
      </c>
      <c r="F12" s="453">
        <v>30</v>
      </c>
      <c r="G12" s="143">
        <v>7</v>
      </c>
      <c r="H12" s="453">
        <v>2</v>
      </c>
      <c r="I12" s="453">
        <f t="shared" si="0"/>
        <v>49</v>
      </c>
      <c r="J12" s="583">
        <v>366</v>
      </c>
      <c r="K12" s="583">
        <f t="shared" si="1"/>
        <v>17934</v>
      </c>
    </row>
    <row r="13" spans="1:11" ht="25.5" x14ac:dyDescent="0.25">
      <c r="A13" s="510">
        <v>6</v>
      </c>
      <c r="B13" s="386">
        <v>168001871</v>
      </c>
      <c r="C13" s="112" t="s">
        <v>2353</v>
      </c>
      <c r="D13" s="453" t="s">
        <v>6</v>
      </c>
      <c r="E13" s="453">
        <v>10</v>
      </c>
      <c r="F13" s="453">
        <v>30</v>
      </c>
      <c r="G13" s="143">
        <v>14</v>
      </c>
      <c r="H13" s="453">
        <v>1</v>
      </c>
      <c r="I13" s="453">
        <f t="shared" si="0"/>
        <v>55</v>
      </c>
      <c r="J13" s="583">
        <v>365</v>
      </c>
      <c r="K13" s="583">
        <f t="shared" si="1"/>
        <v>20075</v>
      </c>
    </row>
    <row r="14" spans="1:11" ht="25.5" x14ac:dyDescent="0.25">
      <c r="A14" s="510">
        <v>7</v>
      </c>
      <c r="B14" s="386">
        <v>168001872</v>
      </c>
      <c r="C14" s="112" t="s">
        <v>2354</v>
      </c>
      <c r="D14" s="453" t="s">
        <v>6</v>
      </c>
      <c r="E14" s="453">
        <v>10</v>
      </c>
      <c r="F14" s="453">
        <v>30</v>
      </c>
      <c r="G14" s="143">
        <v>14</v>
      </c>
      <c r="H14" s="453">
        <v>1</v>
      </c>
      <c r="I14" s="453">
        <f t="shared" si="0"/>
        <v>55</v>
      </c>
      <c r="J14" s="583">
        <v>389</v>
      </c>
      <c r="K14" s="583">
        <f t="shared" si="1"/>
        <v>21395</v>
      </c>
    </row>
    <row r="15" spans="1:11" ht="38.25" x14ac:dyDescent="0.25">
      <c r="A15" s="510">
        <v>8</v>
      </c>
      <c r="B15" s="386">
        <v>168001876</v>
      </c>
      <c r="C15" s="112" t="s">
        <v>2747</v>
      </c>
      <c r="D15" s="453" t="s">
        <v>6</v>
      </c>
      <c r="E15" s="453">
        <v>10</v>
      </c>
      <c r="F15" s="453">
        <v>30</v>
      </c>
      <c r="G15" s="143">
        <v>7</v>
      </c>
      <c r="H15" s="453">
        <v>1</v>
      </c>
      <c r="I15" s="453">
        <f t="shared" si="0"/>
        <v>48</v>
      </c>
      <c r="J15" s="583">
        <v>938</v>
      </c>
      <c r="K15" s="583">
        <f t="shared" si="1"/>
        <v>45024</v>
      </c>
    </row>
    <row r="16" spans="1:11" x14ac:dyDescent="0.25">
      <c r="A16" s="1079" t="s">
        <v>2885</v>
      </c>
      <c r="B16" s="1080"/>
      <c r="C16" s="1080"/>
      <c r="D16" s="1081"/>
      <c r="E16" s="584"/>
      <c r="F16" s="584"/>
      <c r="G16" s="754"/>
      <c r="H16" s="584"/>
      <c r="I16" s="584"/>
      <c r="J16" s="585"/>
      <c r="K16" s="585">
        <f>SUM(K8:K15)</f>
        <v>233040</v>
      </c>
    </row>
  </sheetData>
  <mergeCells count="5">
    <mergeCell ref="A16:D16"/>
    <mergeCell ref="A6:K6"/>
    <mergeCell ref="A2:H2"/>
    <mergeCell ref="A3:H3"/>
    <mergeCell ref="A4:H4"/>
  </mergeCells>
  <pageMargins left="0.51181102362204722" right="0.51181102362204722" top="0.78740157480314965" bottom="0.78740157480314965" header="0.31496062992125984" footer="0.31496062992125984"/>
  <pageSetup paperSize="9" orientation="landscape" horizontalDpi="0"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9"/>
  <sheetViews>
    <sheetView workbookViewId="0">
      <selection activeCell="K14" sqref="K14"/>
    </sheetView>
  </sheetViews>
  <sheetFormatPr defaultRowHeight="15" x14ac:dyDescent="0.25"/>
  <cols>
    <col min="1" max="1" width="5" bestFit="1" customWidth="1"/>
    <col min="2" max="2" width="12.42578125" style="128" bestFit="1" customWidth="1"/>
    <col min="3" max="3" width="45.85546875" customWidth="1"/>
    <col min="4" max="4" width="5.7109375" bestFit="1" customWidth="1"/>
    <col min="5" max="5" width="6" bestFit="1" customWidth="1"/>
    <col min="6" max="6" width="9" bestFit="1" customWidth="1"/>
    <col min="7" max="7" width="6.85546875" bestFit="1" customWidth="1"/>
    <col min="8" max="8" width="5.42578125" bestFit="1" customWidth="1"/>
    <col min="9" max="9" width="6.42578125" bestFit="1" customWidth="1"/>
    <col min="10" max="10" width="7.140625" bestFit="1" customWidth="1"/>
    <col min="11" max="11" width="10.140625" bestFit="1" customWidth="1"/>
  </cols>
  <sheetData>
    <row r="1" spans="1:11" x14ac:dyDescent="0.25">
      <c r="A1" s="149"/>
      <c r="B1" s="180"/>
      <c r="C1" s="149"/>
      <c r="D1" s="149"/>
      <c r="E1" s="50"/>
    </row>
    <row r="2" spans="1:11" ht="15.75" x14ac:dyDescent="0.25">
      <c r="A2" s="837" t="s">
        <v>0</v>
      </c>
      <c r="B2" s="837"/>
      <c r="C2" s="837"/>
      <c r="D2" s="837"/>
      <c r="E2" s="837"/>
      <c r="F2" s="837"/>
      <c r="G2" s="837"/>
      <c r="H2" s="837"/>
    </row>
    <row r="3" spans="1:11" ht="15.75" x14ac:dyDescent="0.25">
      <c r="A3" s="837" t="s">
        <v>1</v>
      </c>
      <c r="B3" s="837"/>
      <c r="C3" s="837"/>
      <c r="D3" s="837"/>
      <c r="E3" s="837"/>
      <c r="F3" s="837"/>
      <c r="G3" s="837"/>
      <c r="H3" s="837"/>
    </row>
    <row r="4" spans="1:11" ht="18.75" x14ac:dyDescent="0.25">
      <c r="A4" s="854" t="s">
        <v>2</v>
      </c>
      <c r="B4" s="854"/>
      <c r="C4" s="854"/>
      <c r="D4" s="854"/>
      <c r="E4" s="854"/>
      <c r="F4" s="854"/>
      <c r="G4" s="854"/>
      <c r="H4" s="854"/>
    </row>
    <row r="5" spans="1:11" s="128" customFormat="1" ht="19.5" thickBot="1" x14ac:dyDescent="0.3">
      <c r="A5" s="148"/>
      <c r="B5" s="179"/>
      <c r="C5" s="148"/>
      <c r="D5" s="148"/>
      <c r="E5" s="148"/>
    </row>
    <row r="6" spans="1:11" ht="31.5" x14ac:dyDescent="0.6">
      <c r="A6" s="1085" t="s">
        <v>2356</v>
      </c>
      <c r="B6" s="1086"/>
      <c r="C6" s="1086"/>
      <c r="D6" s="1086"/>
      <c r="E6" s="1086"/>
      <c r="F6" s="1086"/>
      <c r="G6" s="1086"/>
      <c r="H6" s="1086"/>
      <c r="I6" s="1086"/>
      <c r="J6" s="1086"/>
      <c r="K6" s="1087"/>
    </row>
    <row r="7" spans="1:11" x14ac:dyDescent="0.25">
      <c r="A7" s="375" t="s">
        <v>13</v>
      </c>
      <c r="B7" s="375" t="s">
        <v>14</v>
      </c>
      <c r="C7" s="375" t="s">
        <v>30</v>
      </c>
      <c r="D7" s="375" t="s">
        <v>31</v>
      </c>
      <c r="E7" s="375" t="s">
        <v>2862</v>
      </c>
      <c r="F7" s="375" t="s">
        <v>2766</v>
      </c>
      <c r="G7" s="375" t="s">
        <v>2769</v>
      </c>
      <c r="H7" s="375" t="s">
        <v>2882</v>
      </c>
      <c r="I7" s="151" t="s">
        <v>1462</v>
      </c>
      <c r="J7" s="151" t="s">
        <v>868</v>
      </c>
      <c r="K7" s="151" t="s">
        <v>869</v>
      </c>
    </row>
    <row r="8" spans="1:11" ht="38.25" x14ac:dyDescent="0.25">
      <c r="A8" s="375">
        <v>1</v>
      </c>
      <c r="B8" s="513">
        <v>221001208</v>
      </c>
      <c r="C8" s="311" t="s">
        <v>3395</v>
      </c>
      <c r="D8" s="375" t="s">
        <v>32</v>
      </c>
      <c r="E8" s="716">
        <v>4500</v>
      </c>
      <c r="F8" s="505">
        <v>1000</v>
      </c>
      <c r="G8" s="505">
        <v>300</v>
      </c>
      <c r="H8" s="505">
        <v>1000</v>
      </c>
      <c r="I8" s="505">
        <f>H8+G8+F8+E8</f>
        <v>6800</v>
      </c>
      <c r="J8" s="473">
        <v>18.600000000000001</v>
      </c>
      <c r="K8" s="514">
        <f>I8*J8</f>
        <v>126480.00000000001</v>
      </c>
    </row>
    <row r="9" spans="1:11" x14ac:dyDescent="0.25">
      <c r="A9" s="1061" t="s">
        <v>2885</v>
      </c>
      <c r="B9" s="1061"/>
      <c r="C9" s="1061"/>
      <c r="D9" s="1061"/>
      <c r="E9" s="539"/>
      <c r="F9" s="539"/>
      <c r="G9" s="539"/>
      <c r="H9" s="539"/>
      <c r="I9" s="539"/>
      <c r="J9" s="539"/>
      <c r="K9" s="686">
        <f>SUM(K8)</f>
        <v>126480.00000000001</v>
      </c>
    </row>
  </sheetData>
  <mergeCells count="5">
    <mergeCell ref="A9:D9"/>
    <mergeCell ref="A2:H2"/>
    <mergeCell ref="A3:H3"/>
    <mergeCell ref="A4:H4"/>
    <mergeCell ref="A6:K6"/>
  </mergeCells>
  <pageMargins left="0.51181102362204722" right="0.51181102362204722" top="0.78740157480314965" bottom="0.78740157480314965" header="0.31496062992125984" footer="0.31496062992125984"/>
  <pageSetup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8"/>
  <sheetViews>
    <sheetView workbookViewId="0">
      <selection activeCell="P8" sqref="P8"/>
    </sheetView>
  </sheetViews>
  <sheetFormatPr defaultRowHeight="15" x14ac:dyDescent="0.25"/>
  <cols>
    <col min="1" max="1" width="5.140625" bestFit="1" customWidth="1"/>
    <col min="2" max="2" width="11.140625" style="128" bestFit="1" customWidth="1"/>
    <col min="3" max="3" width="59.140625" customWidth="1"/>
    <col min="4" max="4" width="4.5703125" bestFit="1" customWidth="1"/>
    <col min="5" max="5" width="7.7109375" bestFit="1" customWidth="1"/>
    <col min="6" max="7" width="6.140625" bestFit="1" customWidth="1"/>
    <col min="8" max="8" width="5" bestFit="1" customWidth="1"/>
    <col min="9" max="9" width="4.85546875" bestFit="1" customWidth="1"/>
    <col min="10" max="10" width="7" bestFit="1" customWidth="1"/>
    <col min="11" max="11" width="6.5703125" bestFit="1" customWidth="1"/>
    <col min="12" max="12" width="7.28515625" bestFit="1" customWidth="1"/>
    <col min="13" max="13" width="9.85546875" bestFit="1" customWidth="1"/>
  </cols>
  <sheetData>
    <row r="1" spans="1:13" x14ac:dyDescent="0.25">
      <c r="A1" s="149"/>
      <c r="B1" s="180"/>
      <c r="C1" s="149"/>
      <c r="D1" s="149"/>
      <c r="E1" s="50"/>
    </row>
    <row r="2" spans="1:13" ht="15.75" x14ac:dyDescent="0.25">
      <c r="A2" s="837" t="s">
        <v>0</v>
      </c>
      <c r="B2" s="837"/>
      <c r="C2" s="837"/>
      <c r="D2" s="837"/>
      <c r="E2" s="837"/>
      <c r="F2" s="837"/>
      <c r="G2" s="837"/>
    </row>
    <row r="3" spans="1:13" ht="15.75" x14ac:dyDescent="0.25">
      <c r="A3" s="837" t="s">
        <v>1</v>
      </c>
      <c r="B3" s="837"/>
      <c r="C3" s="837"/>
      <c r="D3" s="837"/>
      <c r="E3" s="837"/>
      <c r="F3" s="837"/>
      <c r="G3" s="837"/>
    </row>
    <row r="4" spans="1:13" ht="19.5" thickBot="1" x14ac:dyDescent="0.3">
      <c r="A4" s="854" t="s">
        <v>2</v>
      </c>
      <c r="B4" s="854"/>
      <c r="C4" s="854"/>
      <c r="D4" s="854"/>
      <c r="E4" s="854"/>
      <c r="F4" s="854"/>
      <c r="G4" s="854"/>
    </row>
    <row r="5" spans="1:13" ht="33.75" x14ac:dyDescent="0.65">
      <c r="A5" s="989" t="s">
        <v>2357</v>
      </c>
      <c r="B5" s="990"/>
      <c r="C5" s="990"/>
      <c r="D5" s="990"/>
      <c r="E5" s="990"/>
      <c r="F5" s="990"/>
      <c r="G5" s="990"/>
      <c r="H5" s="990"/>
      <c r="I5" s="990"/>
      <c r="J5" s="990"/>
      <c r="K5" s="990"/>
      <c r="L5" s="990"/>
      <c r="M5" s="990"/>
    </row>
    <row r="6" spans="1:13" x14ac:dyDescent="0.25">
      <c r="A6" s="270" t="s">
        <v>13</v>
      </c>
      <c r="B6" s="270" t="s">
        <v>14</v>
      </c>
      <c r="C6" s="282" t="s">
        <v>15</v>
      </c>
      <c r="D6" s="130" t="s">
        <v>7</v>
      </c>
      <c r="E6" s="270" t="s">
        <v>2753</v>
      </c>
      <c r="F6" s="392" t="s">
        <v>2862</v>
      </c>
      <c r="G6" s="392" t="s">
        <v>2769</v>
      </c>
      <c r="H6" s="197" t="s">
        <v>2882</v>
      </c>
      <c r="I6" s="197" t="s">
        <v>2776</v>
      </c>
      <c r="J6" s="197" t="s">
        <v>2780</v>
      </c>
      <c r="K6" s="282" t="s">
        <v>1462</v>
      </c>
      <c r="L6" s="282" t="s">
        <v>868</v>
      </c>
      <c r="M6" s="282" t="s">
        <v>869</v>
      </c>
    </row>
    <row r="7" spans="1:13" ht="72" x14ac:dyDescent="0.25">
      <c r="A7" s="78">
        <v>1</v>
      </c>
      <c r="B7" s="515">
        <v>184001055</v>
      </c>
      <c r="C7" s="79" t="s">
        <v>3396</v>
      </c>
      <c r="D7" s="58" t="s">
        <v>20</v>
      </c>
      <c r="E7" s="78">
        <v>20</v>
      </c>
      <c r="F7" s="78">
        <v>12</v>
      </c>
      <c r="G7" s="78">
        <v>120</v>
      </c>
      <c r="H7" s="78">
        <v>100</v>
      </c>
      <c r="I7" s="78">
        <v>3</v>
      </c>
      <c r="J7" s="78">
        <v>3</v>
      </c>
      <c r="K7" s="343">
        <f>J7+I7+H7+G7+F7+E7</f>
        <v>258</v>
      </c>
      <c r="L7" s="487">
        <v>60</v>
      </c>
      <c r="M7" s="516">
        <f>L7*K7</f>
        <v>15480</v>
      </c>
    </row>
    <row r="8" spans="1:13" ht="72" x14ac:dyDescent="0.25">
      <c r="A8" s="78">
        <v>2</v>
      </c>
      <c r="B8" s="515">
        <v>184001085</v>
      </c>
      <c r="C8" s="79" t="s">
        <v>3397</v>
      </c>
      <c r="D8" s="58" t="s">
        <v>20</v>
      </c>
      <c r="E8" s="78">
        <v>10</v>
      </c>
      <c r="F8" s="78">
        <v>2</v>
      </c>
      <c r="G8" s="78">
        <v>120</v>
      </c>
      <c r="H8" s="78">
        <v>100</v>
      </c>
      <c r="I8" s="78"/>
      <c r="J8" s="78"/>
      <c r="K8" s="343">
        <f t="shared" ref="K8:K27" si="0">J8+I8+H8+G8+F8+E8</f>
        <v>232</v>
      </c>
      <c r="L8" s="487">
        <v>58</v>
      </c>
      <c r="M8" s="516">
        <f t="shared" ref="M8:M27" si="1">L8*K8</f>
        <v>13456</v>
      </c>
    </row>
    <row r="9" spans="1:13" ht="72" x14ac:dyDescent="0.25">
      <c r="A9" s="78">
        <v>3</v>
      </c>
      <c r="B9" s="515">
        <v>184001056</v>
      </c>
      <c r="C9" s="79" t="s">
        <v>3398</v>
      </c>
      <c r="D9" s="58" t="s">
        <v>20</v>
      </c>
      <c r="E9" s="78">
        <v>10</v>
      </c>
      <c r="F9" s="78">
        <v>10</v>
      </c>
      <c r="G9" s="78">
        <v>60</v>
      </c>
      <c r="H9" s="78">
        <v>50</v>
      </c>
      <c r="I9" s="78"/>
      <c r="J9" s="78"/>
      <c r="K9" s="343">
        <f t="shared" si="0"/>
        <v>130</v>
      </c>
      <c r="L9" s="487">
        <v>95</v>
      </c>
      <c r="M9" s="516">
        <f t="shared" si="1"/>
        <v>12350</v>
      </c>
    </row>
    <row r="10" spans="1:13" ht="60" x14ac:dyDescent="0.25">
      <c r="A10" s="78">
        <v>4</v>
      </c>
      <c r="B10" s="515">
        <v>184001054</v>
      </c>
      <c r="C10" s="79" t="s">
        <v>3399</v>
      </c>
      <c r="D10" s="58" t="s">
        <v>20</v>
      </c>
      <c r="E10" s="78">
        <v>15</v>
      </c>
      <c r="F10" s="78">
        <v>4</v>
      </c>
      <c r="G10" s="78">
        <v>60</v>
      </c>
      <c r="H10" s="78">
        <v>50</v>
      </c>
      <c r="I10" s="78">
        <v>3</v>
      </c>
      <c r="J10" s="78"/>
      <c r="K10" s="343">
        <f t="shared" si="0"/>
        <v>132</v>
      </c>
      <c r="L10" s="487">
        <v>135</v>
      </c>
      <c r="M10" s="516">
        <f t="shared" si="1"/>
        <v>17820</v>
      </c>
    </row>
    <row r="11" spans="1:13" ht="132" x14ac:dyDescent="0.25">
      <c r="A11" s="78">
        <v>5</v>
      </c>
      <c r="B11" s="515">
        <v>184001050</v>
      </c>
      <c r="C11" s="79" t="s">
        <v>3415</v>
      </c>
      <c r="D11" s="58" t="s">
        <v>20</v>
      </c>
      <c r="E11" s="78">
        <v>15</v>
      </c>
      <c r="F11" s="78">
        <v>6</v>
      </c>
      <c r="G11" s="78">
        <v>50</v>
      </c>
      <c r="H11" s="78">
        <v>100</v>
      </c>
      <c r="I11" s="78">
        <v>2</v>
      </c>
      <c r="J11" s="78">
        <v>6</v>
      </c>
      <c r="K11" s="343">
        <f t="shared" si="0"/>
        <v>179</v>
      </c>
      <c r="L11" s="487">
        <v>152</v>
      </c>
      <c r="M11" s="516">
        <f t="shared" si="1"/>
        <v>27208</v>
      </c>
    </row>
    <row r="12" spans="1:13" ht="180" x14ac:dyDescent="0.25">
      <c r="A12" s="78">
        <v>6</v>
      </c>
      <c r="B12" s="515">
        <v>184001058</v>
      </c>
      <c r="C12" s="79" t="s">
        <v>3400</v>
      </c>
      <c r="D12" s="58" t="s">
        <v>20</v>
      </c>
      <c r="E12" s="78">
        <v>15</v>
      </c>
      <c r="F12" s="78">
        <v>4</v>
      </c>
      <c r="G12" s="78">
        <v>100</v>
      </c>
      <c r="H12" s="78"/>
      <c r="I12" s="78"/>
      <c r="J12" s="78"/>
      <c r="K12" s="343">
        <f t="shared" si="0"/>
        <v>119</v>
      </c>
      <c r="L12" s="487">
        <v>155</v>
      </c>
      <c r="M12" s="516">
        <f t="shared" si="1"/>
        <v>18445</v>
      </c>
    </row>
    <row r="13" spans="1:13" ht="180" x14ac:dyDescent="0.25">
      <c r="A13" s="78">
        <v>7</v>
      </c>
      <c r="B13" s="515">
        <v>184001051</v>
      </c>
      <c r="C13" s="79" t="s">
        <v>3401</v>
      </c>
      <c r="D13" s="58" t="s">
        <v>20</v>
      </c>
      <c r="E13" s="78">
        <v>15</v>
      </c>
      <c r="F13" s="78">
        <v>4</v>
      </c>
      <c r="G13" s="78">
        <v>50</v>
      </c>
      <c r="H13" s="78"/>
      <c r="I13" s="78"/>
      <c r="J13" s="78"/>
      <c r="K13" s="343">
        <f t="shared" si="0"/>
        <v>69</v>
      </c>
      <c r="L13" s="487">
        <v>163.99</v>
      </c>
      <c r="M13" s="516">
        <f t="shared" si="1"/>
        <v>11315.310000000001</v>
      </c>
    </row>
    <row r="14" spans="1:13" ht="168" x14ac:dyDescent="0.25">
      <c r="A14" s="78">
        <v>8</v>
      </c>
      <c r="B14" s="515">
        <v>184001049</v>
      </c>
      <c r="C14" s="79" t="s">
        <v>3416</v>
      </c>
      <c r="D14" s="58" t="s">
        <v>20</v>
      </c>
      <c r="E14" s="78">
        <v>15</v>
      </c>
      <c r="F14" s="78">
        <v>2</v>
      </c>
      <c r="G14" s="78">
        <v>50</v>
      </c>
      <c r="H14" s="78">
        <v>50</v>
      </c>
      <c r="I14" s="78"/>
      <c r="J14" s="78"/>
      <c r="K14" s="343">
        <f t="shared" si="0"/>
        <v>117</v>
      </c>
      <c r="L14" s="487">
        <v>310</v>
      </c>
      <c r="M14" s="516">
        <f t="shared" si="1"/>
        <v>36270</v>
      </c>
    </row>
    <row r="15" spans="1:13" ht="84" x14ac:dyDescent="0.25">
      <c r="A15" s="78">
        <v>9</v>
      </c>
      <c r="B15" s="515">
        <v>184001086</v>
      </c>
      <c r="C15" s="79" t="s">
        <v>3402</v>
      </c>
      <c r="D15" s="58" t="s">
        <v>20</v>
      </c>
      <c r="E15" s="78">
        <v>15</v>
      </c>
      <c r="F15" s="78">
        <v>10</v>
      </c>
      <c r="G15" s="78">
        <v>50</v>
      </c>
      <c r="H15" s="78"/>
      <c r="I15" s="78">
        <v>1</v>
      </c>
      <c r="J15" s="78">
        <v>4</v>
      </c>
      <c r="K15" s="343">
        <f t="shared" si="0"/>
        <v>80</v>
      </c>
      <c r="L15" s="487">
        <v>13</v>
      </c>
      <c r="M15" s="516">
        <f t="shared" si="1"/>
        <v>1040</v>
      </c>
    </row>
    <row r="16" spans="1:13" ht="60" x14ac:dyDescent="0.25">
      <c r="A16" s="78">
        <v>10</v>
      </c>
      <c r="B16" s="515">
        <v>39001043</v>
      </c>
      <c r="C16" s="79" t="s">
        <v>3403</v>
      </c>
      <c r="D16" s="58" t="s">
        <v>20</v>
      </c>
      <c r="E16" s="78">
        <v>15</v>
      </c>
      <c r="F16" s="78">
        <v>10</v>
      </c>
      <c r="G16" s="78">
        <v>50</v>
      </c>
      <c r="H16" s="78"/>
      <c r="I16" s="78"/>
      <c r="J16" s="78"/>
      <c r="K16" s="343">
        <f t="shared" si="0"/>
        <v>75</v>
      </c>
      <c r="L16" s="487">
        <v>10</v>
      </c>
      <c r="M16" s="516">
        <f t="shared" si="1"/>
        <v>750</v>
      </c>
    </row>
    <row r="17" spans="1:13" ht="60" x14ac:dyDescent="0.25">
      <c r="A17" s="78">
        <v>11</v>
      </c>
      <c r="B17" s="515">
        <v>39001040</v>
      </c>
      <c r="C17" s="79" t="s">
        <v>3404</v>
      </c>
      <c r="D17" s="58" t="s">
        <v>20</v>
      </c>
      <c r="E17" s="78">
        <v>15</v>
      </c>
      <c r="F17" s="78">
        <v>4</v>
      </c>
      <c r="G17" s="78">
        <v>50</v>
      </c>
      <c r="H17" s="78"/>
      <c r="I17" s="78">
        <v>7</v>
      </c>
      <c r="J17" s="78">
        <v>8</v>
      </c>
      <c r="K17" s="343">
        <f t="shared" si="0"/>
        <v>84</v>
      </c>
      <c r="L17" s="487">
        <v>8</v>
      </c>
      <c r="M17" s="516">
        <f t="shared" si="1"/>
        <v>672</v>
      </c>
    </row>
    <row r="18" spans="1:13" ht="48" x14ac:dyDescent="0.25">
      <c r="A18" s="78">
        <v>12</v>
      </c>
      <c r="B18" s="515">
        <v>39001111</v>
      </c>
      <c r="C18" s="79" t="s">
        <v>3405</v>
      </c>
      <c r="D18" s="58" t="s">
        <v>20</v>
      </c>
      <c r="E18" s="78">
        <v>15</v>
      </c>
      <c r="F18" s="343">
        <v>10</v>
      </c>
      <c r="G18" s="343">
        <v>50</v>
      </c>
      <c r="H18" s="78"/>
      <c r="I18" s="78">
        <v>3</v>
      </c>
      <c r="J18" s="78">
        <v>4</v>
      </c>
      <c r="K18" s="343">
        <f t="shared" si="0"/>
        <v>82</v>
      </c>
      <c r="L18" s="483">
        <v>10</v>
      </c>
      <c r="M18" s="516">
        <f t="shared" si="1"/>
        <v>820</v>
      </c>
    </row>
    <row r="19" spans="1:13" ht="60" x14ac:dyDescent="0.25">
      <c r="A19" s="452">
        <v>13</v>
      </c>
      <c r="B19" s="515">
        <v>39001112</v>
      </c>
      <c r="C19" s="79" t="s">
        <v>3406</v>
      </c>
      <c r="D19" s="58" t="s">
        <v>20</v>
      </c>
      <c r="E19" s="78">
        <v>15</v>
      </c>
      <c r="F19" s="343">
        <v>10</v>
      </c>
      <c r="G19" s="343">
        <v>50</v>
      </c>
      <c r="H19" s="410"/>
      <c r="I19" s="343">
        <v>5</v>
      </c>
      <c r="J19" s="410"/>
      <c r="K19" s="343">
        <f t="shared" si="0"/>
        <v>80</v>
      </c>
      <c r="L19" s="483">
        <v>10</v>
      </c>
      <c r="M19" s="516">
        <f t="shared" si="1"/>
        <v>800</v>
      </c>
    </row>
    <row r="20" spans="1:13" ht="60" x14ac:dyDescent="0.25">
      <c r="A20" s="452">
        <v>14</v>
      </c>
      <c r="B20" s="515">
        <v>39001113</v>
      </c>
      <c r="C20" s="79" t="s">
        <v>3407</v>
      </c>
      <c r="D20" s="58" t="s">
        <v>20</v>
      </c>
      <c r="E20" s="78">
        <v>15</v>
      </c>
      <c r="F20" s="343">
        <v>4</v>
      </c>
      <c r="G20" s="343">
        <v>50</v>
      </c>
      <c r="H20" s="410"/>
      <c r="I20" s="343"/>
      <c r="J20" s="78">
        <v>8</v>
      </c>
      <c r="K20" s="343">
        <f t="shared" si="0"/>
        <v>77</v>
      </c>
      <c r="L20" s="483">
        <v>30</v>
      </c>
      <c r="M20" s="516">
        <f t="shared" si="1"/>
        <v>2310</v>
      </c>
    </row>
    <row r="21" spans="1:13" ht="48" x14ac:dyDescent="0.25">
      <c r="A21" s="452">
        <v>15</v>
      </c>
      <c r="B21" s="515">
        <v>223001031</v>
      </c>
      <c r="C21" s="79" t="s">
        <v>3408</v>
      </c>
      <c r="D21" s="58" t="s">
        <v>20</v>
      </c>
      <c r="E21" s="78">
        <v>15</v>
      </c>
      <c r="F21" s="343">
        <v>6</v>
      </c>
      <c r="G21" s="343">
        <v>100</v>
      </c>
      <c r="H21" s="410"/>
      <c r="I21" s="343">
        <v>6</v>
      </c>
      <c r="J21" s="410"/>
      <c r="K21" s="343">
        <f t="shared" si="0"/>
        <v>127</v>
      </c>
      <c r="L21" s="483">
        <v>30</v>
      </c>
      <c r="M21" s="516">
        <f t="shared" si="1"/>
        <v>3810</v>
      </c>
    </row>
    <row r="22" spans="1:13" ht="36" x14ac:dyDescent="0.25">
      <c r="A22" s="452">
        <v>16</v>
      </c>
      <c r="B22" s="515">
        <v>223001032</v>
      </c>
      <c r="C22" s="79" t="s">
        <v>3409</v>
      </c>
      <c r="D22" s="58" t="s">
        <v>20</v>
      </c>
      <c r="E22" s="78">
        <v>15</v>
      </c>
      <c r="F22" s="343">
        <v>6</v>
      </c>
      <c r="G22" s="343">
        <v>100</v>
      </c>
      <c r="H22" s="410"/>
      <c r="I22" s="343">
        <v>2</v>
      </c>
      <c r="J22" s="410"/>
      <c r="K22" s="343">
        <f t="shared" si="0"/>
        <v>123</v>
      </c>
      <c r="L22" s="483">
        <v>35</v>
      </c>
      <c r="M22" s="516">
        <f t="shared" si="1"/>
        <v>4305</v>
      </c>
    </row>
    <row r="23" spans="1:13" ht="60" x14ac:dyDescent="0.25">
      <c r="A23" s="452">
        <v>18</v>
      </c>
      <c r="B23" s="515">
        <v>61001081</v>
      </c>
      <c r="C23" s="79" t="s">
        <v>3410</v>
      </c>
      <c r="D23" s="58" t="s">
        <v>20</v>
      </c>
      <c r="E23" s="78">
        <v>15</v>
      </c>
      <c r="F23" s="343"/>
      <c r="G23" s="343">
        <v>100</v>
      </c>
      <c r="H23" s="410"/>
      <c r="I23" s="343"/>
      <c r="J23" s="410"/>
      <c r="K23" s="343">
        <f t="shared" si="0"/>
        <v>115</v>
      </c>
      <c r="L23" s="483">
        <v>14</v>
      </c>
      <c r="M23" s="516">
        <f t="shared" si="1"/>
        <v>1610</v>
      </c>
    </row>
    <row r="24" spans="1:13" ht="24" x14ac:dyDescent="0.25">
      <c r="A24" s="452">
        <v>19</v>
      </c>
      <c r="B24" s="515">
        <v>223001033</v>
      </c>
      <c r="C24" s="79" t="s">
        <v>3411</v>
      </c>
      <c r="D24" s="58" t="s">
        <v>20</v>
      </c>
      <c r="E24" s="78">
        <v>15</v>
      </c>
      <c r="F24" s="343">
        <v>10</v>
      </c>
      <c r="G24" s="343">
        <v>100</v>
      </c>
      <c r="H24" s="410">
        <v>300</v>
      </c>
      <c r="I24" s="343"/>
      <c r="J24" s="410"/>
      <c r="K24" s="343">
        <f t="shared" si="0"/>
        <v>425</v>
      </c>
      <c r="L24" s="483">
        <v>9</v>
      </c>
      <c r="M24" s="516">
        <f t="shared" si="1"/>
        <v>3825</v>
      </c>
    </row>
    <row r="25" spans="1:13" ht="24" x14ac:dyDescent="0.25">
      <c r="A25" s="452">
        <v>20</v>
      </c>
      <c r="B25" s="515">
        <v>184001087</v>
      </c>
      <c r="C25" s="79" t="s">
        <v>3412</v>
      </c>
      <c r="D25" s="58" t="s">
        <v>20</v>
      </c>
      <c r="E25" s="78">
        <v>15</v>
      </c>
      <c r="F25" s="343">
        <v>10</v>
      </c>
      <c r="G25" s="343">
        <v>50</v>
      </c>
      <c r="H25" s="410">
        <v>300</v>
      </c>
      <c r="I25" s="343"/>
      <c r="J25" s="410"/>
      <c r="K25" s="343">
        <f t="shared" si="0"/>
        <v>375</v>
      </c>
      <c r="L25" s="483">
        <v>6.5</v>
      </c>
      <c r="M25" s="516">
        <f t="shared" si="1"/>
        <v>2437.5</v>
      </c>
    </row>
    <row r="26" spans="1:13" ht="24" x14ac:dyDescent="0.25">
      <c r="A26" s="452">
        <v>21</v>
      </c>
      <c r="B26" s="515">
        <v>184001088</v>
      </c>
      <c r="C26" s="79" t="s">
        <v>3413</v>
      </c>
      <c r="D26" s="58" t="s">
        <v>20</v>
      </c>
      <c r="E26" s="78">
        <v>15</v>
      </c>
      <c r="F26" s="343">
        <v>10</v>
      </c>
      <c r="G26" s="343">
        <v>50</v>
      </c>
      <c r="H26" s="410"/>
      <c r="I26" s="343"/>
      <c r="J26" s="410"/>
      <c r="K26" s="343">
        <f t="shared" si="0"/>
        <v>75</v>
      </c>
      <c r="L26" s="483">
        <v>7.5</v>
      </c>
      <c r="M26" s="516">
        <f t="shared" si="1"/>
        <v>562.5</v>
      </c>
    </row>
    <row r="27" spans="1:13" ht="48" x14ac:dyDescent="0.25">
      <c r="A27" s="452">
        <v>22</v>
      </c>
      <c r="B27" s="515">
        <v>184001089</v>
      </c>
      <c r="C27" s="79" t="s">
        <v>3414</v>
      </c>
      <c r="D27" s="58" t="s">
        <v>20</v>
      </c>
      <c r="E27" s="78">
        <v>15</v>
      </c>
      <c r="F27" s="343">
        <v>5</v>
      </c>
      <c r="G27" s="343">
        <v>50</v>
      </c>
      <c r="H27" s="410">
        <v>150</v>
      </c>
      <c r="I27" s="410"/>
      <c r="J27" s="410"/>
      <c r="K27" s="343">
        <f t="shared" si="0"/>
        <v>220</v>
      </c>
      <c r="L27" s="483">
        <v>31</v>
      </c>
      <c r="M27" s="516">
        <f t="shared" si="1"/>
        <v>6820</v>
      </c>
    </row>
    <row r="28" spans="1:13" x14ac:dyDescent="0.25">
      <c r="A28" s="1088" t="s">
        <v>2885</v>
      </c>
      <c r="B28" s="1088"/>
      <c r="C28" s="1088"/>
      <c r="D28" s="1088"/>
      <c r="E28" s="541"/>
      <c r="F28" s="541"/>
      <c r="G28" s="541"/>
      <c r="H28" s="541"/>
      <c r="I28" s="717"/>
      <c r="J28" s="541"/>
      <c r="K28" s="541"/>
      <c r="L28" s="541"/>
      <c r="M28" s="574">
        <f>SUM(M7:M27)</f>
        <v>182106.31</v>
      </c>
    </row>
  </sheetData>
  <mergeCells count="5">
    <mergeCell ref="A28:D28"/>
    <mergeCell ref="A5:M5"/>
    <mergeCell ref="A2:G2"/>
    <mergeCell ref="A3:G3"/>
    <mergeCell ref="A4:G4"/>
  </mergeCells>
  <pageMargins left="0.51181102362204722" right="0.51181102362204722" top="0.78740157480314965" bottom="0.78740157480314965" header="0.31496062992125984" footer="0.31496062992125984"/>
  <pageSetup scale="9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0"/>
  <sheetViews>
    <sheetView workbookViewId="0">
      <selection activeCell="F1" sqref="F1:F1048576"/>
    </sheetView>
  </sheetViews>
  <sheetFormatPr defaultRowHeight="15" x14ac:dyDescent="0.25"/>
  <cols>
    <col min="1" max="1" width="5.28515625" bestFit="1" customWidth="1"/>
    <col min="2" max="2" width="11.28515625" bestFit="1" customWidth="1"/>
    <col min="3" max="3" width="26.5703125" bestFit="1" customWidth="1"/>
    <col min="4" max="4" width="4.42578125" bestFit="1" customWidth="1"/>
    <col min="5" max="5" width="8.5703125" bestFit="1" customWidth="1"/>
    <col min="6" max="6" width="7.5703125" bestFit="1" customWidth="1"/>
    <col min="7" max="7" width="9.5703125" bestFit="1" customWidth="1"/>
    <col min="8" max="8" width="10.7109375" bestFit="1" customWidth="1"/>
    <col min="9" max="9" width="9.5703125" bestFit="1" customWidth="1"/>
    <col min="10" max="10" width="10.7109375" bestFit="1" customWidth="1"/>
    <col min="11" max="11" width="9.5703125" bestFit="1" customWidth="1"/>
    <col min="12" max="12" width="9.42578125" bestFit="1" customWidth="1"/>
    <col min="13" max="13" width="8.42578125" bestFit="1" customWidth="1"/>
    <col min="14" max="14" width="10.7109375" bestFit="1" customWidth="1"/>
    <col min="15" max="15" width="6.85546875" bestFit="1" customWidth="1"/>
    <col min="16" max="16" width="11.28515625" bestFit="1" customWidth="1"/>
  </cols>
  <sheetData>
    <row r="1" spans="1:16" x14ac:dyDescent="0.25">
      <c r="A1" s="2"/>
      <c r="B1" s="2"/>
      <c r="C1" s="2"/>
      <c r="D1" s="2"/>
      <c r="E1" s="2"/>
    </row>
    <row r="2" spans="1:16" x14ac:dyDescent="0.25">
      <c r="A2" s="2"/>
      <c r="B2" s="2"/>
      <c r="C2" s="2"/>
      <c r="D2" s="2"/>
      <c r="E2" s="2"/>
    </row>
    <row r="3" spans="1:16" ht="18.75" x14ac:dyDescent="0.25">
      <c r="A3" s="800" t="s">
        <v>0</v>
      </c>
      <c r="B3" s="800"/>
      <c r="C3" s="800"/>
      <c r="D3" s="800"/>
      <c r="E3" s="800"/>
      <c r="F3" s="800"/>
      <c r="G3" s="800"/>
      <c r="H3" s="800"/>
      <c r="I3" s="800"/>
      <c r="J3" s="800"/>
      <c r="K3" s="800"/>
    </row>
    <row r="4" spans="1:16" ht="18.75" x14ac:dyDescent="0.25">
      <c r="A4" s="800" t="s">
        <v>1</v>
      </c>
      <c r="B4" s="800"/>
      <c r="C4" s="800"/>
      <c r="D4" s="800"/>
      <c r="E4" s="800"/>
      <c r="F4" s="800"/>
      <c r="G4" s="800"/>
      <c r="H4" s="800"/>
      <c r="I4" s="800"/>
      <c r="J4" s="800"/>
      <c r="K4" s="800"/>
    </row>
    <row r="5" spans="1:16" ht="18.75" x14ac:dyDescent="0.25">
      <c r="A5" s="801" t="s">
        <v>2</v>
      </c>
      <c r="B5" s="801"/>
      <c r="C5" s="801"/>
      <c r="D5" s="801"/>
      <c r="E5" s="801"/>
      <c r="F5" s="801"/>
      <c r="G5" s="801"/>
      <c r="H5" s="801"/>
      <c r="I5" s="801"/>
      <c r="J5" s="801"/>
      <c r="K5" s="801"/>
    </row>
    <row r="6" spans="1:16" ht="15.75" thickBot="1" x14ac:dyDescent="0.3">
      <c r="A6" s="2"/>
      <c r="B6" s="2"/>
      <c r="C6" s="2"/>
      <c r="D6" s="2"/>
      <c r="E6" s="2"/>
    </row>
    <row r="7" spans="1:16" ht="36.75" thickBot="1" x14ac:dyDescent="0.3">
      <c r="A7" s="798" t="s">
        <v>44</v>
      </c>
      <c r="B7" s="799"/>
      <c r="C7" s="799"/>
      <c r="D7" s="799"/>
      <c r="E7" s="799"/>
      <c r="F7" s="799"/>
      <c r="G7" s="799"/>
      <c r="H7" s="799"/>
      <c r="I7" s="799"/>
      <c r="J7" s="796"/>
      <c r="K7" s="796"/>
      <c r="L7" s="796"/>
      <c r="M7" s="796"/>
      <c r="N7" s="796"/>
      <c r="O7" s="796"/>
      <c r="P7" s="796"/>
    </row>
    <row r="8" spans="1:16" ht="25.5" x14ac:dyDescent="0.25">
      <c r="A8" s="551" t="s">
        <v>13</v>
      </c>
      <c r="B8" s="551" t="s">
        <v>14</v>
      </c>
      <c r="C8" s="551" t="s">
        <v>45</v>
      </c>
      <c r="D8" s="551" t="s">
        <v>19</v>
      </c>
      <c r="E8" s="551" t="s">
        <v>2753</v>
      </c>
      <c r="F8" s="551" t="s">
        <v>2762</v>
      </c>
      <c r="G8" s="551" t="s">
        <v>2862</v>
      </c>
      <c r="H8" s="551" t="s">
        <v>2766</v>
      </c>
      <c r="I8" s="551" t="s">
        <v>2769</v>
      </c>
      <c r="J8" s="470" t="s">
        <v>2775</v>
      </c>
      <c r="K8" s="470" t="s">
        <v>2776</v>
      </c>
      <c r="L8" s="470" t="s">
        <v>2779</v>
      </c>
      <c r="M8" s="470" t="s">
        <v>2780</v>
      </c>
      <c r="N8" s="55" t="s">
        <v>1462</v>
      </c>
      <c r="O8" s="28" t="s">
        <v>1117</v>
      </c>
      <c r="P8" s="28" t="s">
        <v>1071</v>
      </c>
    </row>
    <row r="9" spans="1:16" s="193" customFormat="1" ht="25.5" x14ac:dyDescent="0.25">
      <c r="A9" s="552">
        <v>1</v>
      </c>
      <c r="B9" s="553">
        <v>68001001</v>
      </c>
      <c r="C9" s="552" t="s">
        <v>46</v>
      </c>
      <c r="D9" s="552" t="s">
        <v>47</v>
      </c>
      <c r="E9" s="554">
        <v>1168</v>
      </c>
      <c r="F9" s="473">
        <v>10</v>
      </c>
      <c r="G9" s="473">
        <v>12000</v>
      </c>
      <c r="H9" s="473">
        <v>140000</v>
      </c>
      <c r="I9" s="473">
        <v>28725</v>
      </c>
      <c r="J9" s="554">
        <v>507215.72</v>
      </c>
      <c r="K9" s="473">
        <v>20000</v>
      </c>
      <c r="L9" s="473">
        <v>2500</v>
      </c>
      <c r="M9" s="473">
        <v>3254.16</v>
      </c>
      <c r="N9" s="473">
        <f>E9+F9+G9+H9+I9+J9+K9+L9+M9</f>
        <v>714872.88</v>
      </c>
      <c r="O9" s="514">
        <v>0.9</v>
      </c>
      <c r="P9" s="514">
        <f>O9*N9</f>
        <v>643385.59200000006</v>
      </c>
    </row>
    <row r="10" spans="1:16" x14ac:dyDescent="0.25">
      <c r="A10" s="767" t="s">
        <v>2885</v>
      </c>
      <c r="B10" s="768"/>
      <c r="C10" s="768"/>
      <c r="D10" s="769"/>
      <c r="E10" s="525"/>
      <c r="F10" s="525"/>
      <c r="G10" s="525"/>
      <c r="H10" s="525"/>
      <c r="I10" s="525"/>
      <c r="J10" s="525"/>
      <c r="K10" s="525"/>
      <c r="L10" s="525"/>
      <c r="M10" s="525"/>
      <c r="N10" s="525"/>
      <c r="O10" s="525"/>
      <c r="P10" s="550">
        <f>SUM(P9)</f>
        <v>643385.59200000006</v>
      </c>
    </row>
  </sheetData>
  <mergeCells count="5">
    <mergeCell ref="A7:P7"/>
    <mergeCell ref="A10:D10"/>
    <mergeCell ref="A3:K3"/>
    <mergeCell ref="A4:K4"/>
    <mergeCell ref="A5:K5"/>
  </mergeCells>
  <pageMargins left="0.11811023622047245" right="0.11811023622047245" top="0.78740157480314965" bottom="0.78740157480314965" header="0.31496062992125984" footer="0.31496062992125984"/>
  <pageSetup paperSize="9" scale="80"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1"/>
  <sheetViews>
    <sheetView workbookViewId="0">
      <selection activeCell="B13" sqref="B13"/>
    </sheetView>
  </sheetViews>
  <sheetFormatPr defaultRowHeight="15" x14ac:dyDescent="0.25"/>
  <cols>
    <col min="2" max="2" width="12.7109375" style="128" bestFit="1" customWidth="1"/>
    <col min="3" max="3" width="65.140625" customWidth="1"/>
    <col min="6" max="6" width="9" bestFit="1" customWidth="1"/>
    <col min="7" max="7" width="12.140625" bestFit="1" customWidth="1"/>
  </cols>
  <sheetData>
    <row r="1" spans="1:7" x14ac:dyDescent="0.25">
      <c r="A1" s="149"/>
      <c r="B1" s="180"/>
      <c r="C1" s="149"/>
      <c r="D1" s="149"/>
      <c r="E1" s="50"/>
    </row>
    <row r="2" spans="1:7" ht="20.25" x14ac:dyDescent="0.25">
      <c r="A2" s="1025" t="s">
        <v>0</v>
      </c>
      <c r="B2" s="1025"/>
      <c r="C2" s="1025"/>
      <c r="D2" s="1025"/>
      <c r="E2" s="1025"/>
      <c r="F2" s="1025"/>
    </row>
    <row r="3" spans="1:7" ht="18.75" x14ac:dyDescent="0.25">
      <c r="A3" s="853" t="s">
        <v>1</v>
      </c>
      <c r="B3" s="853"/>
      <c r="C3" s="853"/>
      <c r="D3" s="853"/>
      <c r="E3" s="853"/>
      <c r="F3" s="853"/>
    </row>
    <row r="4" spans="1:7" ht="18.75" x14ac:dyDescent="0.25">
      <c r="A4" s="854" t="s">
        <v>2</v>
      </c>
      <c r="B4" s="854"/>
      <c r="C4" s="854"/>
      <c r="D4" s="854"/>
      <c r="E4" s="854"/>
      <c r="F4" s="854"/>
    </row>
    <row r="5" spans="1:7" ht="18.75" x14ac:dyDescent="0.25">
      <c r="A5" s="148"/>
      <c r="B5" s="179"/>
      <c r="C5" s="148"/>
      <c r="D5" s="148"/>
      <c r="E5" s="148"/>
    </row>
    <row r="6" spans="1:7" ht="31.5" x14ac:dyDescent="0.25">
      <c r="A6" s="1092" t="s">
        <v>2359</v>
      </c>
      <c r="B6" s="1092"/>
      <c r="C6" s="1092"/>
      <c r="D6" s="1092"/>
      <c r="E6" s="1092"/>
      <c r="F6" s="1092"/>
      <c r="G6" s="1092"/>
    </row>
    <row r="7" spans="1:7" ht="15.75" x14ac:dyDescent="0.25">
      <c r="A7" s="125" t="s">
        <v>13</v>
      </c>
      <c r="B7" s="125"/>
      <c r="C7" s="125" t="s">
        <v>527</v>
      </c>
      <c r="D7" s="125" t="s">
        <v>86</v>
      </c>
      <c r="E7" s="125" t="s">
        <v>1455</v>
      </c>
      <c r="F7" s="125" t="s">
        <v>868</v>
      </c>
      <c r="G7" s="125" t="s">
        <v>869</v>
      </c>
    </row>
    <row r="8" spans="1:7" x14ac:dyDescent="0.25">
      <c r="A8" s="191">
        <v>1</v>
      </c>
      <c r="B8" s="131">
        <v>29001441</v>
      </c>
      <c r="C8" s="191" t="s">
        <v>1223</v>
      </c>
      <c r="D8" s="191" t="s">
        <v>25</v>
      </c>
      <c r="E8" s="217">
        <v>2</v>
      </c>
      <c r="F8" s="517">
        <v>1200</v>
      </c>
      <c r="G8" s="517">
        <f>E8*F8</f>
        <v>2400</v>
      </c>
    </row>
    <row r="9" spans="1:7" x14ac:dyDescent="0.25">
      <c r="A9" s="191">
        <v>2</v>
      </c>
      <c r="B9" s="131">
        <v>29001724</v>
      </c>
      <c r="C9" s="191" t="s">
        <v>1230</v>
      </c>
      <c r="D9" s="191" t="s">
        <v>25</v>
      </c>
      <c r="E9" s="217">
        <v>5</v>
      </c>
      <c r="F9" s="517">
        <v>1611.07</v>
      </c>
      <c r="G9" s="517">
        <f t="shared" ref="G9:G20" si="0">E9*F9</f>
        <v>8055.3499999999995</v>
      </c>
    </row>
    <row r="10" spans="1:7" x14ac:dyDescent="0.25">
      <c r="A10" s="191">
        <v>3</v>
      </c>
      <c r="B10" s="131">
        <v>29001856</v>
      </c>
      <c r="C10" s="191" t="s">
        <v>1233</v>
      </c>
      <c r="D10" s="191" t="s">
        <v>25</v>
      </c>
      <c r="E10" s="217">
        <v>5</v>
      </c>
      <c r="F10" s="517">
        <v>200</v>
      </c>
      <c r="G10" s="517">
        <f t="shared" si="0"/>
        <v>1000</v>
      </c>
    </row>
    <row r="11" spans="1:7" x14ac:dyDescent="0.25">
      <c r="A11" s="191">
        <v>4</v>
      </c>
      <c r="B11" s="131">
        <v>29001897</v>
      </c>
      <c r="C11" s="191" t="s">
        <v>2748</v>
      </c>
      <c r="D11" s="191" t="s">
        <v>25</v>
      </c>
      <c r="E11" s="217">
        <v>10</v>
      </c>
      <c r="F11" s="517">
        <v>34.15</v>
      </c>
      <c r="G11" s="517">
        <f t="shared" si="0"/>
        <v>341.5</v>
      </c>
    </row>
    <row r="12" spans="1:7" x14ac:dyDescent="0.25">
      <c r="A12" s="191">
        <v>5</v>
      </c>
      <c r="B12" s="131">
        <v>29001823</v>
      </c>
      <c r="C12" s="191" t="s">
        <v>1456</v>
      </c>
      <c r="D12" s="191" t="s">
        <v>90</v>
      </c>
      <c r="E12" s="217">
        <v>4</v>
      </c>
      <c r="F12" s="517">
        <v>120</v>
      </c>
      <c r="G12" s="517">
        <f t="shared" si="0"/>
        <v>480</v>
      </c>
    </row>
    <row r="13" spans="1:7" x14ac:dyDescent="0.25">
      <c r="A13" s="191">
        <v>6</v>
      </c>
      <c r="B13" s="755">
        <v>213001993</v>
      </c>
      <c r="C13" s="191" t="s">
        <v>3746</v>
      </c>
      <c r="D13" s="191" t="s">
        <v>90</v>
      </c>
      <c r="E13" s="217">
        <v>4</v>
      </c>
      <c r="F13" s="517">
        <v>25</v>
      </c>
      <c r="G13" s="517">
        <f t="shared" si="0"/>
        <v>100</v>
      </c>
    </row>
    <row r="14" spans="1:7" x14ac:dyDescent="0.25">
      <c r="A14" s="191">
        <v>7</v>
      </c>
      <c r="B14" s="131">
        <v>29001003</v>
      </c>
      <c r="C14" s="191" t="s">
        <v>1457</v>
      </c>
      <c r="D14" s="191" t="s">
        <v>90</v>
      </c>
      <c r="E14" s="217">
        <v>15</v>
      </c>
      <c r="F14" s="517">
        <v>15</v>
      </c>
      <c r="G14" s="517">
        <f t="shared" si="0"/>
        <v>225</v>
      </c>
    </row>
    <row r="15" spans="1:7" x14ac:dyDescent="0.25">
      <c r="A15" s="191">
        <v>8</v>
      </c>
      <c r="B15" s="131">
        <v>10001065</v>
      </c>
      <c r="C15" s="191" t="s">
        <v>2749</v>
      </c>
      <c r="D15" s="191" t="s">
        <v>25</v>
      </c>
      <c r="E15" s="217">
        <v>5</v>
      </c>
      <c r="F15" s="517">
        <v>1065</v>
      </c>
      <c r="G15" s="517">
        <f t="shared" si="0"/>
        <v>5325</v>
      </c>
    </row>
    <row r="16" spans="1:7" x14ac:dyDescent="0.25">
      <c r="A16" s="191">
        <v>9</v>
      </c>
      <c r="B16" s="131">
        <v>29001899</v>
      </c>
      <c r="C16" s="191" t="s">
        <v>2358</v>
      </c>
      <c r="D16" s="191" t="s">
        <v>25</v>
      </c>
      <c r="E16" s="217">
        <v>2</v>
      </c>
      <c r="F16" s="517">
        <v>12</v>
      </c>
      <c r="G16" s="517">
        <f t="shared" si="0"/>
        <v>24</v>
      </c>
    </row>
    <row r="17" spans="1:7" x14ac:dyDescent="0.25">
      <c r="A17" s="191">
        <v>10</v>
      </c>
      <c r="B17" s="131">
        <v>29001839</v>
      </c>
      <c r="C17" s="191" t="s">
        <v>1458</v>
      </c>
      <c r="D17" s="191" t="s">
        <v>90</v>
      </c>
      <c r="E17" s="217">
        <v>2</v>
      </c>
      <c r="F17" s="517">
        <v>50</v>
      </c>
      <c r="G17" s="517">
        <f t="shared" si="0"/>
        <v>100</v>
      </c>
    </row>
    <row r="18" spans="1:7" x14ac:dyDescent="0.25">
      <c r="A18" s="191">
        <v>11</v>
      </c>
      <c r="B18" s="131">
        <v>29001837</v>
      </c>
      <c r="C18" s="191" t="s">
        <v>1459</v>
      </c>
      <c r="D18" s="191" t="s">
        <v>90</v>
      </c>
      <c r="E18" s="217">
        <v>2</v>
      </c>
      <c r="F18" s="517">
        <v>59.66</v>
      </c>
      <c r="G18" s="517">
        <f t="shared" si="0"/>
        <v>119.32</v>
      </c>
    </row>
    <row r="19" spans="1:7" x14ac:dyDescent="0.25">
      <c r="A19" s="191">
        <v>12</v>
      </c>
      <c r="B19" s="131">
        <v>29001838</v>
      </c>
      <c r="C19" s="191" t="s">
        <v>1460</v>
      </c>
      <c r="D19" s="191" t="s">
        <v>90</v>
      </c>
      <c r="E19" s="217">
        <v>2</v>
      </c>
      <c r="F19" s="517">
        <v>52.72</v>
      </c>
      <c r="G19" s="517">
        <f t="shared" si="0"/>
        <v>105.44</v>
      </c>
    </row>
    <row r="20" spans="1:7" x14ac:dyDescent="0.25">
      <c r="A20" s="191">
        <v>13</v>
      </c>
      <c r="B20" s="131">
        <v>29001874</v>
      </c>
      <c r="C20" s="191" t="s">
        <v>1461</v>
      </c>
      <c r="D20" s="191" t="s">
        <v>25</v>
      </c>
      <c r="E20" s="217">
        <v>5</v>
      </c>
      <c r="F20" s="517">
        <v>110</v>
      </c>
      <c r="G20" s="517">
        <f t="shared" si="0"/>
        <v>550</v>
      </c>
    </row>
    <row r="21" spans="1:7" x14ac:dyDescent="0.25">
      <c r="A21" s="1089" t="s">
        <v>2885</v>
      </c>
      <c r="B21" s="1090"/>
      <c r="C21" s="1090"/>
      <c r="D21" s="1091"/>
      <c r="E21" s="718"/>
      <c r="F21" s="718"/>
      <c r="G21" s="719">
        <f>SUM(G8:G20)</f>
        <v>18825.609999999997</v>
      </c>
    </row>
  </sheetData>
  <mergeCells count="5">
    <mergeCell ref="A21:D21"/>
    <mergeCell ref="A6:G6"/>
    <mergeCell ref="A2:F2"/>
    <mergeCell ref="A3:F3"/>
    <mergeCell ref="A4:F4"/>
  </mergeCells>
  <pageMargins left="0.51181102362204722" right="0.51181102362204722" top="0.78740157480314965" bottom="0.78740157480314965" header="0.31496062992125984" footer="0.31496062992125984"/>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3"/>
  <sheetViews>
    <sheetView workbookViewId="0">
      <selection activeCell="K8" sqref="K8"/>
    </sheetView>
  </sheetViews>
  <sheetFormatPr defaultRowHeight="15" x14ac:dyDescent="0.25"/>
  <cols>
    <col min="1" max="1" width="5" bestFit="1" customWidth="1"/>
    <col min="2" max="2" width="10.85546875" style="128" bestFit="1" customWidth="1"/>
    <col min="3" max="3" width="50.28515625" customWidth="1"/>
    <col min="4" max="4" width="5" bestFit="1" customWidth="1"/>
    <col min="5" max="5" width="6" bestFit="1" customWidth="1"/>
    <col min="6" max="6" width="5.42578125" bestFit="1" customWidth="1"/>
    <col min="7" max="7" width="5.85546875" bestFit="1" customWidth="1"/>
    <col min="8" max="8" width="7.42578125" bestFit="1" customWidth="1"/>
    <col min="9" max="9" width="8.85546875" bestFit="1" customWidth="1"/>
  </cols>
  <sheetData>
    <row r="1" spans="1:9" x14ac:dyDescent="0.25">
      <c r="A1" s="149"/>
      <c r="B1" s="180"/>
      <c r="C1" s="149"/>
      <c r="D1" s="149"/>
      <c r="E1" s="50"/>
    </row>
    <row r="2" spans="1:9" ht="18.75" x14ac:dyDescent="0.25">
      <c r="A2" s="853" t="s">
        <v>0</v>
      </c>
      <c r="B2" s="853"/>
      <c r="C2" s="853"/>
      <c r="D2" s="853"/>
      <c r="E2" s="853"/>
      <c r="F2" s="853"/>
      <c r="G2" s="853"/>
      <c r="H2" s="853"/>
    </row>
    <row r="3" spans="1:9" ht="18.75" x14ac:dyDescent="0.25">
      <c r="A3" s="853" t="s">
        <v>1</v>
      </c>
      <c r="B3" s="853"/>
      <c r="C3" s="853"/>
      <c r="D3" s="853"/>
      <c r="E3" s="853"/>
      <c r="F3" s="853"/>
      <c r="G3" s="853"/>
      <c r="H3" s="853"/>
    </row>
    <row r="4" spans="1:9" ht="19.5" thickBot="1" x14ac:dyDescent="0.3">
      <c r="A4" s="976" t="s">
        <v>2</v>
      </c>
      <c r="B4" s="976"/>
      <c r="C4" s="976"/>
      <c r="D4" s="976"/>
      <c r="E4" s="976"/>
      <c r="F4" s="976"/>
      <c r="G4" s="976"/>
      <c r="H4" s="976"/>
    </row>
    <row r="5" spans="1:9" ht="22.5" x14ac:dyDescent="0.25">
      <c r="A5" s="1093" t="s">
        <v>2361</v>
      </c>
      <c r="B5" s="1094"/>
      <c r="C5" s="1094"/>
      <c r="D5" s="1094"/>
      <c r="E5" s="1094"/>
      <c r="F5" s="1094"/>
      <c r="G5" s="1094"/>
      <c r="H5" s="1094"/>
      <c r="I5" s="1095"/>
    </row>
    <row r="6" spans="1:9" ht="24" x14ac:dyDescent="0.25">
      <c r="A6" s="374" t="s">
        <v>13</v>
      </c>
      <c r="B6" s="374" t="s">
        <v>14</v>
      </c>
      <c r="C6" s="374" t="s">
        <v>30</v>
      </c>
      <c r="D6" s="374" t="s">
        <v>31</v>
      </c>
      <c r="E6" s="374" t="s">
        <v>2862</v>
      </c>
      <c r="F6" s="374" t="s">
        <v>2882</v>
      </c>
      <c r="G6" s="158" t="s">
        <v>1462</v>
      </c>
      <c r="H6" s="130" t="s">
        <v>868</v>
      </c>
      <c r="I6" s="130" t="s">
        <v>869</v>
      </c>
    </row>
    <row r="7" spans="1:9" ht="48" x14ac:dyDescent="0.25">
      <c r="A7" s="79">
        <v>1</v>
      </c>
      <c r="B7" s="518">
        <v>214001051</v>
      </c>
      <c r="C7" s="79" t="s">
        <v>3417</v>
      </c>
      <c r="D7" s="79" t="s">
        <v>171</v>
      </c>
      <c r="E7" s="64">
        <v>20</v>
      </c>
      <c r="F7" s="64">
        <v>30</v>
      </c>
      <c r="G7" s="410">
        <f>E7+F7</f>
        <v>50</v>
      </c>
      <c r="H7" s="519">
        <v>33</v>
      </c>
      <c r="I7" s="357">
        <f>G7*H7</f>
        <v>1650</v>
      </c>
    </row>
    <row r="8" spans="1:9" x14ac:dyDescent="0.25">
      <c r="A8" s="79">
        <v>2</v>
      </c>
      <c r="B8" s="518">
        <v>6001099</v>
      </c>
      <c r="C8" s="79" t="s">
        <v>3418</v>
      </c>
      <c r="D8" s="79" t="s">
        <v>2722</v>
      </c>
      <c r="E8" s="64">
        <v>20</v>
      </c>
      <c r="F8" s="64">
        <v>30</v>
      </c>
      <c r="G8" s="410">
        <f t="shared" ref="G8:G42" si="0">E8+F8</f>
        <v>50</v>
      </c>
      <c r="H8" s="519">
        <v>32</v>
      </c>
      <c r="I8" s="357">
        <f t="shared" ref="I8:I42" si="1">G8*H8</f>
        <v>1600</v>
      </c>
    </row>
    <row r="9" spans="1:9" ht="48" x14ac:dyDescent="0.25">
      <c r="A9" s="79">
        <v>3</v>
      </c>
      <c r="B9" s="518">
        <v>6001309</v>
      </c>
      <c r="C9" s="79" t="s">
        <v>3419</v>
      </c>
      <c r="D9" s="79" t="s">
        <v>171</v>
      </c>
      <c r="E9" s="64">
        <v>20</v>
      </c>
      <c r="F9" s="64">
        <v>30</v>
      </c>
      <c r="G9" s="410">
        <f t="shared" si="0"/>
        <v>50</v>
      </c>
      <c r="H9" s="519">
        <v>20</v>
      </c>
      <c r="I9" s="357">
        <f t="shared" si="1"/>
        <v>1000</v>
      </c>
    </row>
    <row r="10" spans="1:9" ht="36" x14ac:dyDescent="0.25">
      <c r="A10" s="79">
        <v>4</v>
      </c>
      <c r="B10" s="518">
        <v>6001470</v>
      </c>
      <c r="C10" s="79" t="s">
        <v>3420</v>
      </c>
      <c r="D10" s="79" t="s">
        <v>171</v>
      </c>
      <c r="E10" s="64">
        <v>20</v>
      </c>
      <c r="F10" s="64">
        <v>30</v>
      </c>
      <c r="G10" s="410">
        <f t="shared" si="0"/>
        <v>50</v>
      </c>
      <c r="H10" s="519">
        <v>12</v>
      </c>
      <c r="I10" s="357">
        <f t="shared" si="1"/>
        <v>600</v>
      </c>
    </row>
    <row r="11" spans="1:9" ht="60" x14ac:dyDescent="0.25">
      <c r="A11" s="79">
        <v>5</v>
      </c>
      <c r="B11" s="518">
        <v>6001487</v>
      </c>
      <c r="C11" s="79" t="s">
        <v>3421</v>
      </c>
      <c r="D11" s="79" t="s">
        <v>171</v>
      </c>
      <c r="E11" s="64">
        <v>50</v>
      </c>
      <c r="F11" s="64">
        <v>30</v>
      </c>
      <c r="G11" s="410">
        <f t="shared" si="0"/>
        <v>80</v>
      </c>
      <c r="H11" s="519">
        <v>9.9</v>
      </c>
      <c r="I11" s="357">
        <f t="shared" si="1"/>
        <v>792</v>
      </c>
    </row>
    <row r="12" spans="1:9" ht="24" x14ac:dyDescent="0.25">
      <c r="A12" s="79">
        <v>6</v>
      </c>
      <c r="B12" s="518">
        <v>6001588</v>
      </c>
      <c r="C12" s="79" t="s">
        <v>3422</v>
      </c>
      <c r="D12" s="79" t="s">
        <v>21</v>
      </c>
      <c r="E12" s="64">
        <v>20</v>
      </c>
      <c r="F12" s="64">
        <v>30</v>
      </c>
      <c r="G12" s="410">
        <f t="shared" si="0"/>
        <v>50</v>
      </c>
      <c r="H12" s="519">
        <v>34</v>
      </c>
      <c r="I12" s="357">
        <f t="shared" si="1"/>
        <v>1700</v>
      </c>
    </row>
    <row r="13" spans="1:9" ht="36" x14ac:dyDescent="0.25">
      <c r="A13" s="79">
        <v>7</v>
      </c>
      <c r="B13" s="518">
        <v>214001022</v>
      </c>
      <c r="C13" s="79" t="s">
        <v>3423</v>
      </c>
      <c r="D13" s="79" t="s">
        <v>171</v>
      </c>
      <c r="E13" s="64">
        <v>50</v>
      </c>
      <c r="F13" s="64">
        <v>30</v>
      </c>
      <c r="G13" s="410">
        <f t="shared" si="0"/>
        <v>80</v>
      </c>
      <c r="H13" s="519">
        <v>3</v>
      </c>
      <c r="I13" s="357">
        <f t="shared" si="1"/>
        <v>240</v>
      </c>
    </row>
    <row r="14" spans="1:9" ht="24" x14ac:dyDescent="0.25">
      <c r="A14" s="79">
        <v>8</v>
      </c>
      <c r="B14" s="518">
        <v>6001004</v>
      </c>
      <c r="C14" s="79" t="s">
        <v>3424</v>
      </c>
      <c r="D14" s="79" t="s">
        <v>20</v>
      </c>
      <c r="E14" s="64">
        <v>30</v>
      </c>
      <c r="F14" s="64">
        <v>100</v>
      </c>
      <c r="G14" s="410">
        <f t="shared" si="0"/>
        <v>130</v>
      </c>
      <c r="H14" s="519">
        <v>2.5499999999999998</v>
      </c>
      <c r="I14" s="357">
        <f t="shared" si="1"/>
        <v>331.5</v>
      </c>
    </row>
    <row r="15" spans="1:9" ht="36" x14ac:dyDescent="0.25">
      <c r="A15" s="79">
        <v>9</v>
      </c>
      <c r="B15" s="518">
        <v>6001433</v>
      </c>
      <c r="C15" s="79" t="s">
        <v>3425</v>
      </c>
      <c r="D15" s="79" t="s">
        <v>20</v>
      </c>
      <c r="E15" s="64">
        <v>30</v>
      </c>
      <c r="F15" s="64">
        <v>30</v>
      </c>
      <c r="G15" s="410">
        <f t="shared" si="0"/>
        <v>60</v>
      </c>
      <c r="H15" s="519">
        <v>4.99</v>
      </c>
      <c r="I15" s="357">
        <f t="shared" si="1"/>
        <v>299.40000000000003</v>
      </c>
    </row>
    <row r="16" spans="1:9" ht="24" x14ac:dyDescent="0.25">
      <c r="A16" s="79">
        <v>10</v>
      </c>
      <c r="B16" s="518">
        <v>6001585</v>
      </c>
      <c r="C16" s="79" t="s">
        <v>3426</v>
      </c>
      <c r="D16" s="79" t="s">
        <v>171</v>
      </c>
      <c r="E16" s="64">
        <v>30</v>
      </c>
      <c r="F16" s="64">
        <v>30</v>
      </c>
      <c r="G16" s="410">
        <f t="shared" si="0"/>
        <v>60</v>
      </c>
      <c r="H16" s="519">
        <v>2.2000000000000002</v>
      </c>
      <c r="I16" s="357">
        <f t="shared" si="1"/>
        <v>132</v>
      </c>
    </row>
    <row r="17" spans="1:9" x14ac:dyDescent="0.25">
      <c r="A17" s="79">
        <v>11</v>
      </c>
      <c r="B17" s="518">
        <v>6001577</v>
      </c>
      <c r="C17" s="79" t="s">
        <v>3427</v>
      </c>
      <c r="D17" s="79" t="s">
        <v>21</v>
      </c>
      <c r="E17" s="64">
        <v>30</v>
      </c>
      <c r="F17" s="64">
        <v>50</v>
      </c>
      <c r="G17" s="410">
        <f t="shared" si="0"/>
        <v>80</v>
      </c>
      <c r="H17" s="519">
        <v>3.98</v>
      </c>
      <c r="I17" s="357">
        <f t="shared" si="1"/>
        <v>318.39999999999998</v>
      </c>
    </row>
    <row r="18" spans="1:9" ht="96" x14ac:dyDescent="0.25">
      <c r="A18" s="79">
        <v>12</v>
      </c>
      <c r="B18" s="518">
        <v>370001035</v>
      </c>
      <c r="C18" s="79" t="s">
        <v>3428</v>
      </c>
      <c r="D18" s="79" t="s">
        <v>171</v>
      </c>
      <c r="E18" s="64">
        <v>20</v>
      </c>
      <c r="F18" s="64">
        <v>30</v>
      </c>
      <c r="G18" s="410">
        <f t="shared" si="0"/>
        <v>50</v>
      </c>
      <c r="H18" s="519">
        <v>49.9</v>
      </c>
      <c r="I18" s="357">
        <f t="shared" si="1"/>
        <v>2495</v>
      </c>
    </row>
    <row r="19" spans="1:9" ht="96" x14ac:dyDescent="0.25">
      <c r="A19" s="79">
        <v>13</v>
      </c>
      <c r="B19" s="518">
        <v>51001795</v>
      </c>
      <c r="C19" s="79" t="s">
        <v>3429</v>
      </c>
      <c r="D19" s="79" t="s">
        <v>20</v>
      </c>
      <c r="E19" s="64">
        <v>20</v>
      </c>
      <c r="F19" s="64">
        <v>30</v>
      </c>
      <c r="G19" s="410">
        <f t="shared" si="0"/>
        <v>50</v>
      </c>
      <c r="H19" s="519">
        <v>16.600000000000001</v>
      </c>
      <c r="I19" s="357">
        <f t="shared" si="1"/>
        <v>830.00000000000011</v>
      </c>
    </row>
    <row r="20" spans="1:9" ht="60" x14ac:dyDescent="0.25">
      <c r="A20" s="79">
        <v>14</v>
      </c>
      <c r="B20" s="518">
        <v>6001744</v>
      </c>
      <c r="C20" s="79" t="s">
        <v>3430</v>
      </c>
      <c r="D20" s="79" t="s">
        <v>20</v>
      </c>
      <c r="E20" s="64">
        <v>10</v>
      </c>
      <c r="F20" s="64">
        <v>30</v>
      </c>
      <c r="G20" s="410">
        <f t="shared" si="0"/>
        <v>40</v>
      </c>
      <c r="H20" s="519">
        <v>10.99</v>
      </c>
      <c r="I20" s="357">
        <f t="shared" si="1"/>
        <v>439.6</v>
      </c>
    </row>
    <row r="21" spans="1:9" ht="36" x14ac:dyDescent="0.25">
      <c r="A21" s="79">
        <v>15</v>
      </c>
      <c r="B21" s="518">
        <v>370001039</v>
      </c>
      <c r="C21" s="79" t="s">
        <v>3431</v>
      </c>
      <c r="D21" s="79" t="s">
        <v>20</v>
      </c>
      <c r="E21" s="64">
        <v>10</v>
      </c>
      <c r="F21" s="64">
        <v>30</v>
      </c>
      <c r="G21" s="410">
        <f t="shared" si="0"/>
        <v>40</v>
      </c>
      <c r="H21" s="519">
        <v>11</v>
      </c>
      <c r="I21" s="357">
        <f t="shared" si="1"/>
        <v>440</v>
      </c>
    </row>
    <row r="22" spans="1:9" ht="36" x14ac:dyDescent="0.25">
      <c r="A22" s="79">
        <v>16</v>
      </c>
      <c r="B22" s="518">
        <v>370001040</v>
      </c>
      <c r="C22" s="79" t="s">
        <v>3432</v>
      </c>
      <c r="D22" s="79" t="s">
        <v>20</v>
      </c>
      <c r="E22" s="64">
        <v>10</v>
      </c>
      <c r="F22" s="64">
        <v>30</v>
      </c>
      <c r="G22" s="410">
        <f t="shared" si="0"/>
        <v>40</v>
      </c>
      <c r="H22" s="519">
        <v>28.9</v>
      </c>
      <c r="I22" s="357">
        <f t="shared" si="1"/>
        <v>1156</v>
      </c>
    </row>
    <row r="23" spans="1:9" ht="48" x14ac:dyDescent="0.25">
      <c r="A23" s="79">
        <v>17</v>
      </c>
      <c r="B23" s="518">
        <v>370001041</v>
      </c>
      <c r="C23" s="79" t="s">
        <v>3433</v>
      </c>
      <c r="D23" s="79" t="s">
        <v>20</v>
      </c>
      <c r="E23" s="64">
        <v>10</v>
      </c>
      <c r="F23" s="64">
        <v>30</v>
      </c>
      <c r="G23" s="410">
        <f t="shared" si="0"/>
        <v>40</v>
      </c>
      <c r="H23" s="519">
        <v>26.1</v>
      </c>
      <c r="I23" s="357">
        <f t="shared" si="1"/>
        <v>1044</v>
      </c>
    </row>
    <row r="24" spans="1:9" ht="24" x14ac:dyDescent="0.25">
      <c r="A24" s="79">
        <v>18</v>
      </c>
      <c r="B24" s="518">
        <v>370001042</v>
      </c>
      <c r="C24" s="79" t="s">
        <v>3434</v>
      </c>
      <c r="D24" s="79" t="s">
        <v>20</v>
      </c>
      <c r="E24" s="64">
        <v>10</v>
      </c>
      <c r="F24" s="64">
        <v>30</v>
      </c>
      <c r="G24" s="410">
        <f t="shared" si="0"/>
        <v>40</v>
      </c>
      <c r="H24" s="519">
        <v>29.98</v>
      </c>
      <c r="I24" s="357">
        <f t="shared" si="1"/>
        <v>1199.2</v>
      </c>
    </row>
    <row r="25" spans="1:9" ht="96" x14ac:dyDescent="0.25">
      <c r="A25" s="79">
        <v>19</v>
      </c>
      <c r="B25" s="518">
        <v>6001469</v>
      </c>
      <c r="C25" s="79" t="s">
        <v>3435</v>
      </c>
      <c r="D25" s="79" t="s">
        <v>171</v>
      </c>
      <c r="E25" s="64">
        <v>5</v>
      </c>
      <c r="F25" s="64">
        <v>30</v>
      </c>
      <c r="G25" s="410">
        <f t="shared" si="0"/>
        <v>35</v>
      </c>
      <c r="H25" s="519">
        <v>169.9</v>
      </c>
      <c r="I25" s="357">
        <f t="shared" si="1"/>
        <v>5946.5</v>
      </c>
    </row>
    <row r="26" spans="1:9" x14ac:dyDescent="0.25">
      <c r="A26" s="79">
        <v>20</v>
      </c>
      <c r="B26" s="518">
        <v>6001621</v>
      </c>
      <c r="C26" s="79" t="s">
        <v>3436</v>
      </c>
      <c r="D26" s="79" t="s">
        <v>20</v>
      </c>
      <c r="E26" s="64">
        <v>20</v>
      </c>
      <c r="F26" s="64">
        <v>30</v>
      </c>
      <c r="G26" s="410">
        <f t="shared" si="0"/>
        <v>50</v>
      </c>
      <c r="H26" s="519">
        <v>27.8</v>
      </c>
      <c r="I26" s="357">
        <f t="shared" si="1"/>
        <v>1390</v>
      </c>
    </row>
    <row r="27" spans="1:9" ht="36" x14ac:dyDescent="0.25">
      <c r="A27" s="79">
        <v>21</v>
      </c>
      <c r="B27" s="518">
        <v>6001616</v>
      </c>
      <c r="C27" s="79" t="s">
        <v>3437</v>
      </c>
      <c r="D27" s="79" t="s">
        <v>20</v>
      </c>
      <c r="E27" s="64">
        <v>10</v>
      </c>
      <c r="F27" s="64">
        <v>30</v>
      </c>
      <c r="G27" s="410">
        <f t="shared" si="0"/>
        <v>40</v>
      </c>
      <c r="H27" s="519">
        <v>29.7</v>
      </c>
      <c r="I27" s="357">
        <f t="shared" si="1"/>
        <v>1188</v>
      </c>
    </row>
    <row r="28" spans="1:9" ht="24" x14ac:dyDescent="0.25">
      <c r="A28" s="79">
        <v>22</v>
      </c>
      <c r="B28" s="518">
        <v>6001460</v>
      </c>
      <c r="C28" s="79" t="s">
        <v>3438</v>
      </c>
      <c r="D28" s="79" t="s">
        <v>171</v>
      </c>
      <c r="E28" s="64">
        <v>20</v>
      </c>
      <c r="F28" s="64">
        <v>30</v>
      </c>
      <c r="G28" s="410">
        <f t="shared" si="0"/>
        <v>50</v>
      </c>
      <c r="H28" s="519">
        <v>19.95</v>
      </c>
      <c r="I28" s="357">
        <f t="shared" si="1"/>
        <v>997.5</v>
      </c>
    </row>
    <row r="29" spans="1:9" ht="72" x14ac:dyDescent="0.25">
      <c r="A29" s="79">
        <v>23</v>
      </c>
      <c r="B29" s="518">
        <v>6001094</v>
      </c>
      <c r="C29" s="79" t="s">
        <v>3439</v>
      </c>
      <c r="D29" s="79" t="s">
        <v>139</v>
      </c>
      <c r="E29" s="64">
        <v>10</v>
      </c>
      <c r="F29" s="64">
        <v>30</v>
      </c>
      <c r="G29" s="410">
        <f t="shared" si="0"/>
        <v>40</v>
      </c>
      <c r="H29" s="519">
        <v>34.950000000000003</v>
      </c>
      <c r="I29" s="357">
        <f t="shared" si="1"/>
        <v>1398</v>
      </c>
    </row>
    <row r="30" spans="1:9" ht="36" x14ac:dyDescent="0.25">
      <c r="A30" s="79">
        <v>24</v>
      </c>
      <c r="B30" s="518">
        <v>6001420</v>
      </c>
      <c r="C30" s="79" t="s">
        <v>3440</v>
      </c>
      <c r="D30" s="79" t="s">
        <v>20</v>
      </c>
      <c r="E30" s="64">
        <v>50</v>
      </c>
      <c r="F30" s="64">
        <v>90</v>
      </c>
      <c r="G30" s="410">
        <f t="shared" si="0"/>
        <v>140</v>
      </c>
      <c r="H30" s="519">
        <v>33</v>
      </c>
      <c r="I30" s="357">
        <f t="shared" si="1"/>
        <v>4620</v>
      </c>
    </row>
    <row r="31" spans="1:9" ht="24" x14ac:dyDescent="0.25">
      <c r="A31" s="79">
        <v>25</v>
      </c>
      <c r="B31" s="518">
        <v>6001600</v>
      </c>
      <c r="C31" s="79" t="s">
        <v>3441</v>
      </c>
      <c r="D31" s="79" t="s">
        <v>20</v>
      </c>
      <c r="E31" s="64">
        <v>50</v>
      </c>
      <c r="F31" s="64">
        <v>90</v>
      </c>
      <c r="G31" s="410">
        <f t="shared" si="0"/>
        <v>140</v>
      </c>
      <c r="H31" s="519">
        <v>12</v>
      </c>
      <c r="I31" s="357">
        <f t="shared" si="1"/>
        <v>1680</v>
      </c>
    </row>
    <row r="32" spans="1:9" ht="48" x14ac:dyDescent="0.25">
      <c r="A32" s="79">
        <v>26</v>
      </c>
      <c r="B32" s="518">
        <v>6001345</v>
      </c>
      <c r="C32" s="79" t="s">
        <v>3450</v>
      </c>
      <c r="D32" s="79" t="s">
        <v>20</v>
      </c>
      <c r="E32" s="64">
        <v>150</v>
      </c>
      <c r="F32" s="64"/>
      <c r="G32" s="410">
        <f t="shared" si="0"/>
        <v>150</v>
      </c>
      <c r="H32" s="519">
        <v>5.98</v>
      </c>
      <c r="I32" s="357">
        <f t="shared" si="1"/>
        <v>897.00000000000011</v>
      </c>
    </row>
    <row r="33" spans="1:9" ht="48" x14ac:dyDescent="0.25">
      <c r="A33" s="79">
        <v>27</v>
      </c>
      <c r="B33" s="518">
        <v>6001589</v>
      </c>
      <c r="C33" s="79" t="s">
        <v>3442</v>
      </c>
      <c r="D33" s="79" t="s">
        <v>20</v>
      </c>
      <c r="E33" s="64">
        <v>50</v>
      </c>
      <c r="F33" s="64">
        <v>30</v>
      </c>
      <c r="G33" s="410">
        <f t="shared" si="0"/>
        <v>80</v>
      </c>
      <c r="H33" s="519">
        <v>13.7</v>
      </c>
      <c r="I33" s="357">
        <f t="shared" si="1"/>
        <v>1096</v>
      </c>
    </row>
    <row r="34" spans="1:9" x14ac:dyDescent="0.25">
      <c r="A34" s="79">
        <v>28</v>
      </c>
      <c r="B34" s="518">
        <v>6001824</v>
      </c>
      <c r="C34" s="79" t="s">
        <v>2360</v>
      </c>
      <c r="D34" s="79" t="s">
        <v>20</v>
      </c>
      <c r="E34" s="64">
        <v>50</v>
      </c>
      <c r="F34" s="64"/>
      <c r="G34" s="410">
        <f t="shared" si="0"/>
        <v>50</v>
      </c>
      <c r="H34" s="519">
        <v>39.33</v>
      </c>
      <c r="I34" s="357">
        <f t="shared" si="1"/>
        <v>1966.5</v>
      </c>
    </row>
    <row r="35" spans="1:9" ht="48" x14ac:dyDescent="0.25">
      <c r="A35" s="79">
        <v>29</v>
      </c>
      <c r="B35" s="518">
        <v>6001825</v>
      </c>
      <c r="C35" s="79" t="s">
        <v>3443</v>
      </c>
      <c r="D35" s="79" t="s">
        <v>52</v>
      </c>
      <c r="E35" s="64">
        <v>50</v>
      </c>
      <c r="F35" s="64">
        <v>30</v>
      </c>
      <c r="G35" s="410">
        <f t="shared" si="0"/>
        <v>80</v>
      </c>
      <c r="H35" s="519">
        <v>28</v>
      </c>
      <c r="I35" s="357">
        <f t="shared" si="1"/>
        <v>2240</v>
      </c>
    </row>
    <row r="36" spans="1:9" ht="36" x14ac:dyDescent="0.25">
      <c r="A36" s="79">
        <v>30</v>
      </c>
      <c r="B36" s="518">
        <v>6001826</v>
      </c>
      <c r="C36" s="79" t="s">
        <v>3444</v>
      </c>
      <c r="D36" s="79" t="s">
        <v>52</v>
      </c>
      <c r="E36" s="64">
        <v>50</v>
      </c>
      <c r="F36" s="64"/>
      <c r="G36" s="410">
        <f t="shared" si="0"/>
        <v>50</v>
      </c>
      <c r="H36" s="519">
        <v>27.79</v>
      </c>
      <c r="I36" s="357">
        <f t="shared" si="1"/>
        <v>1389.5</v>
      </c>
    </row>
    <row r="37" spans="1:9" ht="24" x14ac:dyDescent="0.25">
      <c r="A37" s="79">
        <v>31</v>
      </c>
      <c r="B37" s="518">
        <v>6001218</v>
      </c>
      <c r="C37" s="79" t="s">
        <v>3445</v>
      </c>
      <c r="D37" s="79" t="s">
        <v>20</v>
      </c>
      <c r="E37" s="64">
        <v>50</v>
      </c>
      <c r="F37" s="64"/>
      <c r="G37" s="410">
        <f t="shared" si="0"/>
        <v>50</v>
      </c>
      <c r="H37" s="519">
        <v>10.99</v>
      </c>
      <c r="I37" s="357">
        <f t="shared" si="1"/>
        <v>549.5</v>
      </c>
    </row>
    <row r="38" spans="1:9" ht="36" x14ac:dyDescent="0.25">
      <c r="A38" s="79">
        <v>32</v>
      </c>
      <c r="B38" s="518">
        <v>6001522</v>
      </c>
      <c r="C38" s="79" t="s">
        <v>3446</v>
      </c>
      <c r="D38" s="79" t="s">
        <v>20</v>
      </c>
      <c r="E38" s="64">
        <v>50</v>
      </c>
      <c r="F38" s="64"/>
      <c r="G38" s="410">
        <f t="shared" si="0"/>
        <v>50</v>
      </c>
      <c r="H38" s="519">
        <v>18.899999999999999</v>
      </c>
      <c r="I38" s="357">
        <f t="shared" si="1"/>
        <v>944.99999999999989</v>
      </c>
    </row>
    <row r="39" spans="1:9" ht="36" x14ac:dyDescent="0.25">
      <c r="A39" s="79">
        <v>33</v>
      </c>
      <c r="B39" s="518">
        <v>6001827</v>
      </c>
      <c r="C39" s="79" t="s">
        <v>3447</v>
      </c>
      <c r="D39" s="79" t="s">
        <v>52</v>
      </c>
      <c r="E39" s="64">
        <v>20</v>
      </c>
      <c r="F39" s="64"/>
      <c r="G39" s="410">
        <f t="shared" si="0"/>
        <v>20</v>
      </c>
      <c r="H39" s="519">
        <v>8.99</v>
      </c>
      <c r="I39" s="357">
        <f t="shared" si="1"/>
        <v>179.8</v>
      </c>
    </row>
    <row r="40" spans="1:9" ht="60" x14ac:dyDescent="0.25">
      <c r="A40" s="79">
        <v>34</v>
      </c>
      <c r="B40" s="518">
        <v>6001828</v>
      </c>
      <c r="C40" s="79" t="s">
        <v>3448</v>
      </c>
      <c r="D40" s="79" t="s">
        <v>20</v>
      </c>
      <c r="E40" s="64">
        <v>30</v>
      </c>
      <c r="F40" s="64"/>
      <c r="G40" s="410">
        <f t="shared" si="0"/>
        <v>30</v>
      </c>
      <c r="H40" s="519">
        <v>9.99</v>
      </c>
      <c r="I40" s="357">
        <f t="shared" si="1"/>
        <v>299.7</v>
      </c>
    </row>
    <row r="41" spans="1:9" ht="144" x14ac:dyDescent="0.25">
      <c r="A41" s="79">
        <v>35</v>
      </c>
      <c r="B41" s="518">
        <v>214001071</v>
      </c>
      <c r="C41" s="130" t="s">
        <v>3449</v>
      </c>
      <c r="D41" s="79" t="s">
        <v>52</v>
      </c>
      <c r="E41" s="64">
        <v>2</v>
      </c>
      <c r="F41" s="64"/>
      <c r="G41" s="410">
        <f t="shared" si="0"/>
        <v>2</v>
      </c>
      <c r="H41" s="519">
        <v>4990</v>
      </c>
      <c r="I41" s="357">
        <f t="shared" si="1"/>
        <v>9980</v>
      </c>
    </row>
    <row r="42" spans="1:9" ht="36" x14ac:dyDescent="0.25">
      <c r="A42" s="410">
        <v>36</v>
      </c>
      <c r="B42" s="518">
        <v>6001823</v>
      </c>
      <c r="C42" s="79" t="s">
        <v>2851</v>
      </c>
      <c r="D42" s="79" t="s">
        <v>20</v>
      </c>
      <c r="E42" s="410">
        <v>4</v>
      </c>
      <c r="F42" s="410"/>
      <c r="G42" s="410">
        <f t="shared" si="0"/>
        <v>4</v>
      </c>
      <c r="H42" s="519">
        <v>159.9</v>
      </c>
      <c r="I42" s="357">
        <f t="shared" si="1"/>
        <v>639.6</v>
      </c>
    </row>
    <row r="43" spans="1:9" x14ac:dyDescent="0.25">
      <c r="A43" s="1088" t="s">
        <v>2885</v>
      </c>
      <c r="B43" s="1088"/>
      <c r="C43" s="1088"/>
      <c r="D43" s="1088"/>
      <c r="E43" s="1088"/>
      <c r="F43" s="541"/>
      <c r="G43" s="541"/>
      <c r="H43" s="541"/>
      <c r="I43" s="574">
        <f>SUM(I7:I42)</f>
        <v>53669.7</v>
      </c>
    </row>
  </sheetData>
  <mergeCells count="5">
    <mergeCell ref="A2:H2"/>
    <mergeCell ref="A3:H3"/>
    <mergeCell ref="A4:H4"/>
    <mergeCell ref="A5:I5"/>
    <mergeCell ref="A43:E43"/>
  </mergeCells>
  <pageMargins left="0.51181102362204722" right="0.51181102362204722" top="0.78740157480314965" bottom="0.78740157480314965" header="0.31496062992125984" footer="0.31496062992125984"/>
  <pageSetup scale="90"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73"/>
  <sheetViews>
    <sheetView workbookViewId="0">
      <selection activeCell="M69" sqref="M69"/>
    </sheetView>
  </sheetViews>
  <sheetFormatPr defaultRowHeight="15" x14ac:dyDescent="0.25"/>
  <cols>
    <col min="1" max="1" width="4.85546875" bestFit="1" customWidth="1"/>
    <col min="2" max="2" width="11.140625" style="128" bestFit="1" customWidth="1"/>
    <col min="3" max="3" width="48.85546875" customWidth="1"/>
    <col min="4" max="4" width="10.140625" bestFit="1" customWidth="1"/>
    <col min="5" max="5" width="9.5703125" bestFit="1" customWidth="1"/>
    <col min="6" max="6" width="8.7109375" bestFit="1" customWidth="1"/>
    <col min="7" max="7" width="9.7109375" bestFit="1" customWidth="1"/>
  </cols>
  <sheetData>
    <row r="1" spans="1:7" x14ac:dyDescent="0.25">
      <c r="A1" s="149"/>
      <c r="B1" s="180"/>
      <c r="C1" s="149"/>
      <c r="D1" s="149"/>
      <c r="E1" s="50"/>
    </row>
    <row r="2" spans="1:7" ht="15.75" x14ac:dyDescent="0.25">
      <c r="A2" s="837" t="s">
        <v>0</v>
      </c>
      <c r="B2" s="837"/>
      <c r="C2" s="837"/>
      <c r="D2" s="837"/>
      <c r="E2" s="837"/>
      <c r="F2" s="837"/>
      <c r="G2" s="837"/>
    </row>
    <row r="3" spans="1:7" ht="15.75" x14ac:dyDescent="0.25">
      <c r="A3" s="837" t="s">
        <v>1</v>
      </c>
      <c r="B3" s="837"/>
      <c r="C3" s="837"/>
      <c r="D3" s="837"/>
      <c r="E3" s="837"/>
      <c r="F3" s="837"/>
      <c r="G3" s="837"/>
    </row>
    <row r="4" spans="1:7" ht="19.5" thickBot="1" x14ac:dyDescent="0.3">
      <c r="A4" s="854" t="s">
        <v>2</v>
      </c>
      <c r="B4" s="854"/>
      <c r="C4" s="854"/>
      <c r="D4" s="854"/>
      <c r="E4" s="854"/>
      <c r="F4" s="854"/>
      <c r="G4" s="854"/>
    </row>
    <row r="5" spans="1:7" ht="27.75" thickBot="1" x14ac:dyDescent="0.55000000000000004">
      <c r="A5" s="1096" t="s">
        <v>2430</v>
      </c>
      <c r="B5" s="1097"/>
      <c r="C5" s="1097"/>
      <c r="D5" s="1097"/>
      <c r="E5" s="1097"/>
      <c r="F5" s="1097"/>
      <c r="G5" s="1098"/>
    </row>
    <row r="6" spans="1:7" x14ac:dyDescent="0.25">
      <c r="A6" s="721" t="s">
        <v>41</v>
      </c>
      <c r="B6" s="721" t="s">
        <v>14</v>
      </c>
      <c r="C6" s="565" t="s">
        <v>131</v>
      </c>
      <c r="D6" s="565" t="s">
        <v>6</v>
      </c>
      <c r="E6" s="565" t="s">
        <v>3451</v>
      </c>
      <c r="F6" s="500" t="s">
        <v>868</v>
      </c>
      <c r="G6" s="500" t="s">
        <v>869</v>
      </c>
    </row>
    <row r="7" spans="1:7" x14ac:dyDescent="0.25">
      <c r="A7" s="284">
        <v>1</v>
      </c>
      <c r="B7" s="521">
        <v>8001162</v>
      </c>
      <c r="C7" s="85" t="s">
        <v>2362</v>
      </c>
      <c r="D7" s="58" t="s">
        <v>2363</v>
      </c>
      <c r="E7" s="58">
        <v>250</v>
      </c>
      <c r="F7" s="355">
        <v>4.99</v>
      </c>
      <c r="G7" s="416">
        <f>F7*E7</f>
        <v>1247.5</v>
      </c>
    </row>
    <row r="8" spans="1:7" x14ac:dyDescent="0.25">
      <c r="A8" s="284">
        <v>2</v>
      </c>
      <c r="B8" s="521">
        <v>8001144</v>
      </c>
      <c r="C8" s="85" t="s">
        <v>2364</v>
      </c>
      <c r="D8" s="58" t="s">
        <v>20</v>
      </c>
      <c r="E8" s="58">
        <v>150</v>
      </c>
      <c r="F8" s="355">
        <v>1.97</v>
      </c>
      <c r="G8" s="416">
        <f t="shared" ref="G8:G71" si="0">F8*E8</f>
        <v>295.5</v>
      </c>
    </row>
    <row r="9" spans="1:7" x14ac:dyDescent="0.25">
      <c r="A9" s="284">
        <v>3</v>
      </c>
      <c r="B9" s="521">
        <v>8001141</v>
      </c>
      <c r="C9" s="85" t="s">
        <v>2365</v>
      </c>
      <c r="D9" s="58" t="s">
        <v>20</v>
      </c>
      <c r="E9" s="58">
        <v>50</v>
      </c>
      <c r="F9" s="355">
        <v>1.01</v>
      </c>
      <c r="G9" s="416">
        <f t="shared" si="0"/>
        <v>50.5</v>
      </c>
    </row>
    <row r="10" spans="1:7" x14ac:dyDescent="0.25">
      <c r="A10" s="284">
        <v>4</v>
      </c>
      <c r="B10" s="521">
        <v>232001169</v>
      </c>
      <c r="C10" s="85" t="s">
        <v>2366</v>
      </c>
      <c r="D10" s="58" t="s">
        <v>24</v>
      </c>
      <c r="E10" s="58">
        <v>50</v>
      </c>
      <c r="F10" s="355">
        <v>300</v>
      </c>
      <c r="G10" s="416">
        <f t="shared" si="0"/>
        <v>15000</v>
      </c>
    </row>
    <row r="11" spans="1:7" x14ac:dyDescent="0.25">
      <c r="A11" s="284">
        <v>5</v>
      </c>
      <c r="B11" s="521">
        <v>232001070</v>
      </c>
      <c r="C11" s="85" t="s">
        <v>2750</v>
      </c>
      <c r="D11" s="58" t="s">
        <v>2363</v>
      </c>
      <c r="E11" s="58">
        <v>50</v>
      </c>
      <c r="F11" s="355">
        <v>7.01</v>
      </c>
      <c r="G11" s="416">
        <f t="shared" si="0"/>
        <v>350.5</v>
      </c>
    </row>
    <row r="12" spans="1:7" x14ac:dyDescent="0.25">
      <c r="A12" s="284">
        <v>6</v>
      </c>
      <c r="B12" s="521">
        <v>14001566</v>
      </c>
      <c r="C12" s="85" t="s">
        <v>2367</v>
      </c>
      <c r="D12" s="58" t="s">
        <v>20</v>
      </c>
      <c r="E12" s="58">
        <v>100</v>
      </c>
      <c r="F12" s="355">
        <v>1.95</v>
      </c>
      <c r="G12" s="416">
        <f t="shared" si="0"/>
        <v>195</v>
      </c>
    </row>
    <row r="13" spans="1:7" ht="24" x14ac:dyDescent="0.25">
      <c r="A13" s="284">
        <v>7</v>
      </c>
      <c r="B13" s="521">
        <v>8001568</v>
      </c>
      <c r="C13" s="85" t="s">
        <v>2368</v>
      </c>
      <c r="D13" s="58" t="s">
        <v>20</v>
      </c>
      <c r="E13" s="58">
        <v>50</v>
      </c>
      <c r="F13" s="355">
        <v>1.99</v>
      </c>
      <c r="G13" s="416">
        <f t="shared" si="0"/>
        <v>99.5</v>
      </c>
    </row>
    <row r="14" spans="1:7" x14ac:dyDescent="0.25">
      <c r="A14" s="284">
        <v>8</v>
      </c>
      <c r="B14" s="521">
        <v>8001175</v>
      </c>
      <c r="C14" s="85" t="s">
        <v>2369</v>
      </c>
      <c r="D14" s="58" t="s">
        <v>20</v>
      </c>
      <c r="E14" s="58">
        <v>45</v>
      </c>
      <c r="F14" s="355">
        <v>4.32</v>
      </c>
      <c r="G14" s="416">
        <f t="shared" si="0"/>
        <v>194.4</v>
      </c>
    </row>
    <row r="15" spans="1:7" x14ac:dyDescent="0.25">
      <c r="A15" s="284">
        <v>9</v>
      </c>
      <c r="B15" s="521">
        <v>221001552</v>
      </c>
      <c r="C15" s="85" t="s">
        <v>2370</v>
      </c>
      <c r="D15" s="58" t="s">
        <v>20</v>
      </c>
      <c r="E15" s="58">
        <v>15</v>
      </c>
      <c r="F15" s="355">
        <v>5.41</v>
      </c>
      <c r="G15" s="416">
        <f t="shared" si="0"/>
        <v>81.150000000000006</v>
      </c>
    </row>
    <row r="16" spans="1:7" x14ac:dyDescent="0.25">
      <c r="A16" s="284">
        <v>10</v>
      </c>
      <c r="B16" s="521">
        <v>8001495</v>
      </c>
      <c r="C16" s="85" t="s">
        <v>2371</v>
      </c>
      <c r="D16" s="58" t="s">
        <v>20</v>
      </c>
      <c r="E16" s="58">
        <v>45</v>
      </c>
      <c r="F16" s="355">
        <v>0.89</v>
      </c>
      <c r="G16" s="416">
        <f t="shared" si="0"/>
        <v>40.049999999999997</v>
      </c>
    </row>
    <row r="17" spans="1:7" x14ac:dyDescent="0.25">
      <c r="A17" s="284">
        <v>11</v>
      </c>
      <c r="B17" s="521">
        <v>51002439</v>
      </c>
      <c r="C17" s="85" t="s">
        <v>2372</v>
      </c>
      <c r="D17" s="58" t="s">
        <v>20</v>
      </c>
      <c r="E17" s="58">
        <v>12</v>
      </c>
      <c r="F17" s="355">
        <v>3.99</v>
      </c>
      <c r="G17" s="416">
        <f t="shared" si="0"/>
        <v>47.88</v>
      </c>
    </row>
    <row r="18" spans="1:7" x14ac:dyDescent="0.25">
      <c r="A18" s="284">
        <v>12</v>
      </c>
      <c r="B18" s="521">
        <v>8003685</v>
      </c>
      <c r="C18" s="85" t="s">
        <v>2373</v>
      </c>
      <c r="D18" s="58" t="s">
        <v>16</v>
      </c>
      <c r="E18" s="58">
        <v>10</v>
      </c>
      <c r="F18" s="355">
        <v>23.5</v>
      </c>
      <c r="G18" s="416">
        <f t="shared" si="0"/>
        <v>235</v>
      </c>
    </row>
    <row r="19" spans="1:7" ht="24" x14ac:dyDescent="0.25">
      <c r="A19" s="284">
        <v>13</v>
      </c>
      <c r="B19" s="521">
        <v>8001480</v>
      </c>
      <c r="C19" s="85" t="s">
        <v>2374</v>
      </c>
      <c r="D19" s="58" t="s">
        <v>2375</v>
      </c>
      <c r="E19" s="58">
        <v>25</v>
      </c>
      <c r="F19" s="355">
        <v>21.05</v>
      </c>
      <c r="G19" s="416">
        <f t="shared" si="0"/>
        <v>526.25</v>
      </c>
    </row>
    <row r="20" spans="1:7" ht="24" x14ac:dyDescent="0.25">
      <c r="A20" s="284">
        <v>14</v>
      </c>
      <c r="B20" s="521">
        <v>16001908</v>
      </c>
      <c r="C20" s="85" t="s">
        <v>2376</v>
      </c>
      <c r="D20" s="58" t="s">
        <v>2375</v>
      </c>
      <c r="E20" s="58">
        <v>25</v>
      </c>
      <c r="F20" s="355">
        <v>14.99</v>
      </c>
      <c r="G20" s="416">
        <f t="shared" si="0"/>
        <v>374.75</v>
      </c>
    </row>
    <row r="21" spans="1:7" x14ac:dyDescent="0.25">
      <c r="A21" s="284">
        <v>15</v>
      </c>
      <c r="B21" s="521">
        <v>16001132</v>
      </c>
      <c r="C21" s="85" t="s">
        <v>2377</v>
      </c>
      <c r="D21" s="58" t="s">
        <v>2375</v>
      </c>
      <c r="E21" s="58">
        <v>15</v>
      </c>
      <c r="F21" s="355">
        <v>9.99</v>
      </c>
      <c r="G21" s="416">
        <f t="shared" si="0"/>
        <v>149.85</v>
      </c>
    </row>
    <row r="22" spans="1:7" x14ac:dyDescent="0.25">
      <c r="A22" s="284">
        <v>16</v>
      </c>
      <c r="B22" s="521">
        <v>16002126</v>
      </c>
      <c r="C22" s="85" t="s">
        <v>2378</v>
      </c>
      <c r="D22" s="58" t="s">
        <v>2375</v>
      </c>
      <c r="E22" s="58">
        <v>15</v>
      </c>
      <c r="F22" s="355">
        <v>8.69</v>
      </c>
      <c r="G22" s="416">
        <f t="shared" si="0"/>
        <v>130.35</v>
      </c>
    </row>
    <row r="23" spans="1:7" x14ac:dyDescent="0.25">
      <c r="A23" s="284">
        <v>17</v>
      </c>
      <c r="B23" s="521">
        <v>8001555</v>
      </c>
      <c r="C23" s="85" t="s">
        <v>2379</v>
      </c>
      <c r="D23" s="58" t="s">
        <v>49</v>
      </c>
      <c r="E23" s="58">
        <v>5</v>
      </c>
      <c r="F23" s="355">
        <v>3.49</v>
      </c>
      <c r="G23" s="416">
        <f t="shared" si="0"/>
        <v>17.450000000000003</v>
      </c>
    </row>
    <row r="24" spans="1:7" x14ac:dyDescent="0.25">
      <c r="A24" s="284">
        <v>18</v>
      </c>
      <c r="B24" s="521">
        <v>16001892</v>
      </c>
      <c r="C24" s="85" t="s">
        <v>2751</v>
      </c>
      <c r="D24" s="58" t="s">
        <v>24</v>
      </c>
      <c r="E24" s="58">
        <v>10</v>
      </c>
      <c r="F24" s="355">
        <v>11.45</v>
      </c>
      <c r="G24" s="416">
        <f t="shared" si="0"/>
        <v>114.5</v>
      </c>
    </row>
    <row r="25" spans="1:7" x14ac:dyDescent="0.25">
      <c r="A25" s="284">
        <v>19</v>
      </c>
      <c r="B25" s="521">
        <v>232001052</v>
      </c>
      <c r="C25" s="85" t="s">
        <v>2380</v>
      </c>
      <c r="D25" s="58" t="s">
        <v>49</v>
      </c>
      <c r="E25" s="58">
        <v>15</v>
      </c>
      <c r="F25" s="355">
        <v>3.49</v>
      </c>
      <c r="G25" s="416">
        <f t="shared" si="0"/>
        <v>52.35</v>
      </c>
    </row>
    <row r="26" spans="1:7" x14ac:dyDescent="0.25">
      <c r="A26" s="284">
        <v>20</v>
      </c>
      <c r="B26" s="521">
        <v>16001967</v>
      </c>
      <c r="C26" s="85" t="s">
        <v>2381</v>
      </c>
      <c r="D26" s="58" t="s">
        <v>49</v>
      </c>
      <c r="E26" s="58">
        <v>15</v>
      </c>
      <c r="F26" s="355">
        <v>8.99</v>
      </c>
      <c r="G26" s="416">
        <f t="shared" si="0"/>
        <v>134.85</v>
      </c>
    </row>
    <row r="27" spans="1:7" ht="36" x14ac:dyDescent="0.25">
      <c r="A27" s="284">
        <v>21</v>
      </c>
      <c r="B27" s="521">
        <v>232001170</v>
      </c>
      <c r="C27" s="85" t="s">
        <v>2382</v>
      </c>
      <c r="D27" s="58" t="s">
        <v>49</v>
      </c>
      <c r="E27" s="58">
        <v>15</v>
      </c>
      <c r="F27" s="355">
        <v>10.99</v>
      </c>
      <c r="G27" s="416">
        <f t="shared" si="0"/>
        <v>164.85</v>
      </c>
    </row>
    <row r="28" spans="1:7" x14ac:dyDescent="0.25">
      <c r="A28" s="284">
        <v>22</v>
      </c>
      <c r="B28" s="521">
        <v>232001171</v>
      </c>
      <c r="C28" s="85" t="s">
        <v>2383</v>
      </c>
      <c r="D28" s="58" t="s">
        <v>49</v>
      </c>
      <c r="E28" s="58">
        <v>25</v>
      </c>
      <c r="F28" s="355">
        <v>4.9000000000000004</v>
      </c>
      <c r="G28" s="416">
        <f t="shared" si="0"/>
        <v>122.50000000000001</v>
      </c>
    </row>
    <row r="29" spans="1:7" x14ac:dyDescent="0.25">
      <c r="A29" s="284">
        <v>23</v>
      </c>
      <c r="B29" s="521">
        <v>8001690</v>
      </c>
      <c r="C29" s="85" t="s">
        <v>2384</v>
      </c>
      <c r="D29" s="58" t="s">
        <v>49</v>
      </c>
      <c r="E29" s="58">
        <v>1</v>
      </c>
      <c r="F29" s="355">
        <v>699</v>
      </c>
      <c r="G29" s="416">
        <f t="shared" si="0"/>
        <v>699</v>
      </c>
    </row>
    <row r="30" spans="1:7" ht="24" x14ac:dyDescent="0.25">
      <c r="A30" s="284">
        <v>24</v>
      </c>
      <c r="B30" s="521">
        <v>8001648</v>
      </c>
      <c r="C30" s="85" t="s">
        <v>2385</v>
      </c>
      <c r="D30" s="58" t="s">
        <v>49</v>
      </c>
      <c r="E30" s="58">
        <v>1</v>
      </c>
      <c r="F30" s="355">
        <v>115.9</v>
      </c>
      <c r="G30" s="416">
        <f t="shared" si="0"/>
        <v>115.9</v>
      </c>
    </row>
    <row r="31" spans="1:7" ht="24" x14ac:dyDescent="0.25">
      <c r="A31" s="284">
        <v>25</v>
      </c>
      <c r="B31" s="521">
        <v>8001458</v>
      </c>
      <c r="C31" s="85" t="s">
        <v>2386</v>
      </c>
      <c r="D31" s="58" t="s">
        <v>2387</v>
      </c>
      <c r="E31" s="58">
        <v>25</v>
      </c>
      <c r="F31" s="355">
        <v>3.99</v>
      </c>
      <c r="G31" s="416">
        <f t="shared" si="0"/>
        <v>99.75</v>
      </c>
    </row>
    <row r="32" spans="1:7" x14ac:dyDescent="0.25">
      <c r="A32" s="284">
        <v>26</v>
      </c>
      <c r="B32" s="521">
        <v>232001130</v>
      </c>
      <c r="C32" s="85" t="s">
        <v>2388</v>
      </c>
      <c r="D32" s="58" t="s">
        <v>20</v>
      </c>
      <c r="E32" s="58">
        <v>35</v>
      </c>
      <c r="F32" s="355">
        <v>6.78</v>
      </c>
      <c r="G32" s="416">
        <f t="shared" si="0"/>
        <v>237.3</v>
      </c>
    </row>
    <row r="33" spans="1:7" x14ac:dyDescent="0.25">
      <c r="A33" s="284">
        <v>27</v>
      </c>
      <c r="B33" s="521">
        <v>232001129</v>
      </c>
      <c r="C33" s="85" t="s">
        <v>2389</v>
      </c>
      <c r="D33" s="58" t="s">
        <v>20</v>
      </c>
      <c r="E33" s="58">
        <v>12</v>
      </c>
      <c r="F33" s="355">
        <v>4.87</v>
      </c>
      <c r="G33" s="416">
        <f t="shared" si="0"/>
        <v>58.44</v>
      </c>
    </row>
    <row r="34" spans="1:7" x14ac:dyDescent="0.25">
      <c r="A34" s="284">
        <v>28</v>
      </c>
      <c r="B34" s="521">
        <v>8001724</v>
      </c>
      <c r="C34" s="85" t="s">
        <v>2390</v>
      </c>
      <c r="D34" s="58" t="s">
        <v>20</v>
      </c>
      <c r="E34" s="58">
        <v>18</v>
      </c>
      <c r="F34" s="355">
        <v>3.99</v>
      </c>
      <c r="G34" s="416">
        <f t="shared" si="0"/>
        <v>71.820000000000007</v>
      </c>
    </row>
    <row r="35" spans="1:7" x14ac:dyDescent="0.25">
      <c r="A35" s="284">
        <v>29</v>
      </c>
      <c r="B35" s="521">
        <v>8001621</v>
      </c>
      <c r="C35" s="85" t="s">
        <v>2391</v>
      </c>
      <c r="D35" s="58" t="s">
        <v>20</v>
      </c>
      <c r="E35" s="58">
        <v>12</v>
      </c>
      <c r="F35" s="355">
        <v>6.9</v>
      </c>
      <c r="G35" s="416">
        <f t="shared" si="0"/>
        <v>82.800000000000011</v>
      </c>
    </row>
    <row r="36" spans="1:7" x14ac:dyDescent="0.25">
      <c r="A36" s="284">
        <v>30</v>
      </c>
      <c r="B36" s="521">
        <v>51002494</v>
      </c>
      <c r="C36" s="85" t="s">
        <v>2392</v>
      </c>
      <c r="D36" s="58" t="s">
        <v>20</v>
      </c>
      <c r="E36" s="58">
        <v>10</v>
      </c>
      <c r="F36" s="355">
        <v>4.99</v>
      </c>
      <c r="G36" s="416">
        <f t="shared" si="0"/>
        <v>49.900000000000006</v>
      </c>
    </row>
    <row r="37" spans="1:7" ht="24" x14ac:dyDescent="0.25">
      <c r="A37" s="284">
        <v>31</v>
      </c>
      <c r="B37" s="521">
        <v>8001061</v>
      </c>
      <c r="C37" s="85" t="s">
        <v>2393</v>
      </c>
      <c r="D37" s="58" t="s">
        <v>32</v>
      </c>
      <c r="E37" s="58">
        <v>6</v>
      </c>
      <c r="F37" s="355">
        <v>10</v>
      </c>
      <c r="G37" s="416">
        <f t="shared" si="0"/>
        <v>60</v>
      </c>
    </row>
    <row r="38" spans="1:7" x14ac:dyDescent="0.25">
      <c r="A38" s="284">
        <v>32</v>
      </c>
      <c r="B38" s="521">
        <v>8001387</v>
      </c>
      <c r="C38" s="85" t="s">
        <v>2394</v>
      </c>
      <c r="D38" s="58" t="s">
        <v>2395</v>
      </c>
      <c r="E38" s="58">
        <v>10</v>
      </c>
      <c r="F38" s="355">
        <v>14</v>
      </c>
      <c r="G38" s="416">
        <f t="shared" si="0"/>
        <v>140</v>
      </c>
    </row>
    <row r="39" spans="1:7" x14ac:dyDescent="0.25">
      <c r="A39" s="284">
        <v>33</v>
      </c>
      <c r="B39" s="521">
        <v>8001363</v>
      </c>
      <c r="C39" s="85" t="s">
        <v>2396</v>
      </c>
      <c r="D39" s="58" t="s">
        <v>32</v>
      </c>
      <c r="E39" s="58">
        <v>1</v>
      </c>
      <c r="F39" s="355">
        <v>39.99</v>
      </c>
      <c r="G39" s="416">
        <f t="shared" si="0"/>
        <v>39.99</v>
      </c>
    </row>
    <row r="40" spans="1:7" x14ac:dyDescent="0.25">
      <c r="A40" s="284">
        <v>34</v>
      </c>
      <c r="B40" s="521">
        <v>8003091</v>
      </c>
      <c r="C40" s="85" t="s">
        <v>2397</v>
      </c>
      <c r="D40" s="58" t="s">
        <v>20</v>
      </c>
      <c r="E40" s="58">
        <v>100</v>
      </c>
      <c r="F40" s="355">
        <v>0.25</v>
      </c>
      <c r="G40" s="416">
        <f t="shared" si="0"/>
        <v>25</v>
      </c>
    </row>
    <row r="41" spans="1:7" x14ac:dyDescent="0.25">
      <c r="A41" s="284">
        <v>35</v>
      </c>
      <c r="B41" s="521">
        <v>8001302</v>
      </c>
      <c r="C41" s="85" t="s">
        <v>2398</v>
      </c>
      <c r="D41" s="58" t="s">
        <v>20</v>
      </c>
      <c r="E41" s="58">
        <v>6</v>
      </c>
      <c r="F41" s="355">
        <v>14</v>
      </c>
      <c r="G41" s="416">
        <f t="shared" si="0"/>
        <v>84</v>
      </c>
    </row>
    <row r="42" spans="1:7" x14ac:dyDescent="0.25">
      <c r="A42" s="284">
        <v>36</v>
      </c>
      <c r="B42" s="521">
        <v>8001631</v>
      </c>
      <c r="C42" s="85" t="s">
        <v>2399</v>
      </c>
      <c r="D42" s="58" t="s">
        <v>20</v>
      </c>
      <c r="E42" s="58">
        <v>12</v>
      </c>
      <c r="F42" s="355">
        <v>3.5</v>
      </c>
      <c r="G42" s="416">
        <f t="shared" si="0"/>
        <v>42</v>
      </c>
    </row>
    <row r="43" spans="1:7" x14ac:dyDescent="0.25">
      <c r="A43" s="284">
        <v>37</v>
      </c>
      <c r="B43" s="521">
        <v>16002181</v>
      </c>
      <c r="C43" s="85" t="s">
        <v>2400</v>
      </c>
      <c r="D43" s="58" t="s">
        <v>20</v>
      </c>
      <c r="E43" s="58">
        <v>6</v>
      </c>
      <c r="F43" s="355">
        <v>14.99</v>
      </c>
      <c r="G43" s="416">
        <f t="shared" si="0"/>
        <v>89.94</v>
      </c>
    </row>
    <row r="44" spans="1:7" x14ac:dyDescent="0.25">
      <c r="A44" s="284">
        <v>38</v>
      </c>
      <c r="B44" s="521">
        <v>51002601</v>
      </c>
      <c r="C44" s="85" t="s">
        <v>2401</v>
      </c>
      <c r="D44" s="58" t="s">
        <v>20</v>
      </c>
      <c r="E44" s="58">
        <v>1</v>
      </c>
      <c r="F44" s="355">
        <v>12.99</v>
      </c>
      <c r="G44" s="416">
        <f t="shared" si="0"/>
        <v>12.99</v>
      </c>
    </row>
    <row r="45" spans="1:7" x14ac:dyDescent="0.25">
      <c r="A45" s="284">
        <v>39</v>
      </c>
      <c r="B45" s="521">
        <v>8003308</v>
      </c>
      <c r="C45" s="85" t="s">
        <v>2402</v>
      </c>
      <c r="D45" s="58" t="s">
        <v>49</v>
      </c>
      <c r="E45" s="58">
        <v>1</v>
      </c>
      <c r="F45" s="355">
        <v>10.98</v>
      </c>
      <c r="G45" s="416">
        <f t="shared" si="0"/>
        <v>10.98</v>
      </c>
    </row>
    <row r="46" spans="1:7" x14ac:dyDescent="0.25">
      <c r="A46" s="284">
        <v>40</v>
      </c>
      <c r="B46" s="521">
        <v>8001680</v>
      </c>
      <c r="C46" s="85" t="s">
        <v>2403</v>
      </c>
      <c r="D46" s="58" t="s">
        <v>20</v>
      </c>
      <c r="E46" s="58">
        <v>15</v>
      </c>
      <c r="F46" s="355">
        <v>2</v>
      </c>
      <c r="G46" s="416">
        <f t="shared" si="0"/>
        <v>30</v>
      </c>
    </row>
    <row r="47" spans="1:7" ht="24" x14ac:dyDescent="0.25">
      <c r="A47" s="284">
        <v>41</v>
      </c>
      <c r="B47" s="521">
        <v>232001172</v>
      </c>
      <c r="C47" s="85" t="s">
        <v>2404</v>
      </c>
      <c r="D47" s="58" t="s">
        <v>52</v>
      </c>
      <c r="E47" s="58">
        <v>60</v>
      </c>
      <c r="F47" s="355">
        <v>1.99</v>
      </c>
      <c r="G47" s="416">
        <f t="shared" si="0"/>
        <v>119.4</v>
      </c>
    </row>
    <row r="48" spans="1:7" x14ac:dyDescent="0.25">
      <c r="A48" s="284">
        <v>42</v>
      </c>
      <c r="B48" s="521">
        <v>8001133</v>
      </c>
      <c r="C48" s="85" t="s">
        <v>2405</v>
      </c>
      <c r="D48" s="58" t="s">
        <v>2375</v>
      </c>
      <c r="E48" s="58">
        <v>25</v>
      </c>
      <c r="F48" s="355">
        <v>8.39</v>
      </c>
      <c r="G48" s="416">
        <f t="shared" si="0"/>
        <v>209.75</v>
      </c>
    </row>
    <row r="49" spans="1:7" x14ac:dyDescent="0.25">
      <c r="A49" s="284">
        <v>43</v>
      </c>
      <c r="B49" s="521">
        <v>16001593</v>
      </c>
      <c r="C49" s="85" t="s">
        <v>2406</v>
      </c>
      <c r="D49" s="58" t="s">
        <v>2375</v>
      </c>
      <c r="E49" s="58">
        <v>50</v>
      </c>
      <c r="F49" s="355">
        <v>7.29</v>
      </c>
      <c r="G49" s="416">
        <f t="shared" si="0"/>
        <v>364.5</v>
      </c>
    </row>
    <row r="50" spans="1:7" x14ac:dyDescent="0.25">
      <c r="A50" s="284">
        <v>44</v>
      </c>
      <c r="B50" s="521">
        <v>8001640</v>
      </c>
      <c r="C50" s="85" t="s">
        <v>2407</v>
      </c>
      <c r="D50" s="58" t="s">
        <v>2363</v>
      </c>
      <c r="E50" s="58">
        <v>25</v>
      </c>
      <c r="F50" s="355">
        <v>11.45</v>
      </c>
      <c r="G50" s="416">
        <f t="shared" si="0"/>
        <v>286.25</v>
      </c>
    </row>
    <row r="51" spans="1:7" x14ac:dyDescent="0.25">
      <c r="A51" s="284">
        <v>45</v>
      </c>
      <c r="B51" s="521">
        <v>8002466</v>
      </c>
      <c r="C51" s="85" t="s">
        <v>2408</v>
      </c>
      <c r="D51" s="58" t="s">
        <v>20</v>
      </c>
      <c r="E51" s="58">
        <v>6</v>
      </c>
      <c r="F51" s="355">
        <v>28.9</v>
      </c>
      <c r="G51" s="416">
        <f t="shared" si="0"/>
        <v>173.39999999999998</v>
      </c>
    </row>
    <row r="52" spans="1:7" x14ac:dyDescent="0.25">
      <c r="A52" s="284">
        <v>46</v>
      </c>
      <c r="B52" s="521">
        <v>232001102</v>
      </c>
      <c r="C52" s="85" t="s">
        <v>2409</v>
      </c>
      <c r="D52" s="58" t="s">
        <v>20</v>
      </c>
      <c r="E52" s="58">
        <v>50</v>
      </c>
      <c r="F52" s="355">
        <v>2.69</v>
      </c>
      <c r="G52" s="416">
        <f t="shared" si="0"/>
        <v>134.5</v>
      </c>
    </row>
    <row r="53" spans="1:7" x14ac:dyDescent="0.25">
      <c r="A53" s="284">
        <v>47</v>
      </c>
      <c r="B53" s="521">
        <v>8001275</v>
      </c>
      <c r="C53" s="85" t="s">
        <v>2410</v>
      </c>
      <c r="D53" s="58" t="s">
        <v>2375</v>
      </c>
      <c r="E53" s="58">
        <v>50</v>
      </c>
      <c r="F53" s="355">
        <v>5.49</v>
      </c>
      <c r="G53" s="416">
        <f t="shared" si="0"/>
        <v>274.5</v>
      </c>
    </row>
    <row r="54" spans="1:7" x14ac:dyDescent="0.25">
      <c r="A54" s="284">
        <v>48</v>
      </c>
      <c r="B54" s="521">
        <v>8001159</v>
      </c>
      <c r="C54" s="85" t="s">
        <v>2411</v>
      </c>
      <c r="D54" s="58" t="s">
        <v>49</v>
      </c>
      <c r="E54" s="58">
        <v>50</v>
      </c>
      <c r="F54" s="355">
        <v>1.1499999999999999</v>
      </c>
      <c r="G54" s="416">
        <f t="shared" si="0"/>
        <v>57.499999999999993</v>
      </c>
    </row>
    <row r="55" spans="1:7" x14ac:dyDescent="0.25">
      <c r="A55" s="284">
        <v>49</v>
      </c>
      <c r="B55" s="521">
        <v>8002974</v>
      </c>
      <c r="C55" s="85" t="s">
        <v>2412</v>
      </c>
      <c r="D55" s="58" t="s">
        <v>20</v>
      </c>
      <c r="E55" s="58">
        <v>50</v>
      </c>
      <c r="F55" s="355">
        <v>1.79</v>
      </c>
      <c r="G55" s="416">
        <f t="shared" si="0"/>
        <v>89.5</v>
      </c>
    </row>
    <row r="56" spans="1:7" x14ac:dyDescent="0.25">
      <c r="A56" s="284">
        <v>50</v>
      </c>
      <c r="B56" s="521">
        <v>8001107</v>
      </c>
      <c r="C56" s="85" t="s">
        <v>2413</v>
      </c>
      <c r="D56" s="58" t="s">
        <v>20</v>
      </c>
      <c r="E56" s="58">
        <v>400</v>
      </c>
      <c r="F56" s="355">
        <v>0.89</v>
      </c>
      <c r="G56" s="416">
        <f t="shared" si="0"/>
        <v>356</v>
      </c>
    </row>
    <row r="57" spans="1:7" x14ac:dyDescent="0.25">
      <c r="A57" s="284">
        <v>51</v>
      </c>
      <c r="B57" s="521">
        <v>8001414</v>
      </c>
      <c r="C57" s="85" t="s">
        <v>2414</v>
      </c>
      <c r="D57" s="58" t="s">
        <v>20</v>
      </c>
      <c r="E57" s="58">
        <v>100</v>
      </c>
      <c r="F57" s="355">
        <v>0.52</v>
      </c>
      <c r="G57" s="416">
        <f t="shared" si="0"/>
        <v>52</v>
      </c>
    </row>
    <row r="58" spans="1:7" x14ac:dyDescent="0.25">
      <c r="A58" s="284">
        <v>52</v>
      </c>
      <c r="B58" s="521">
        <v>8001424</v>
      </c>
      <c r="C58" s="85" t="s">
        <v>2415</v>
      </c>
      <c r="D58" s="58" t="s">
        <v>20</v>
      </c>
      <c r="E58" s="58">
        <v>400</v>
      </c>
      <c r="F58" s="355">
        <v>1.35</v>
      </c>
      <c r="G58" s="416">
        <f t="shared" si="0"/>
        <v>540</v>
      </c>
    </row>
    <row r="59" spans="1:7" x14ac:dyDescent="0.25">
      <c r="A59" s="284">
        <v>53</v>
      </c>
      <c r="B59" s="521">
        <v>16001038</v>
      </c>
      <c r="C59" s="85" t="s">
        <v>2416</v>
      </c>
      <c r="D59" s="58" t="s">
        <v>49</v>
      </c>
      <c r="E59" s="58">
        <v>1</v>
      </c>
      <c r="F59" s="355">
        <v>169.9</v>
      </c>
      <c r="G59" s="416">
        <f t="shared" si="0"/>
        <v>169.9</v>
      </c>
    </row>
    <row r="60" spans="1:7" x14ac:dyDescent="0.25">
      <c r="A60" s="284">
        <v>54</v>
      </c>
      <c r="B60" s="521">
        <v>8001402</v>
      </c>
      <c r="C60" s="85" t="s">
        <v>2417</v>
      </c>
      <c r="D60" s="58" t="s">
        <v>2375</v>
      </c>
      <c r="E60" s="58">
        <v>50</v>
      </c>
      <c r="F60" s="355">
        <v>5.99</v>
      </c>
      <c r="G60" s="416">
        <f t="shared" si="0"/>
        <v>299.5</v>
      </c>
    </row>
    <row r="61" spans="1:7" x14ac:dyDescent="0.25">
      <c r="A61" s="284">
        <v>55</v>
      </c>
      <c r="B61" s="521">
        <v>16001642</v>
      </c>
      <c r="C61" s="85" t="s">
        <v>2418</v>
      </c>
      <c r="D61" s="58" t="s">
        <v>2363</v>
      </c>
      <c r="E61" s="58">
        <v>25</v>
      </c>
      <c r="F61" s="355">
        <v>4.79</v>
      </c>
      <c r="G61" s="416">
        <f t="shared" si="0"/>
        <v>119.75</v>
      </c>
    </row>
    <row r="62" spans="1:7" x14ac:dyDescent="0.25">
      <c r="A62" s="284">
        <v>56</v>
      </c>
      <c r="B62" s="521">
        <v>8001057</v>
      </c>
      <c r="C62" s="85" t="s">
        <v>2419</v>
      </c>
      <c r="D62" s="58" t="s">
        <v>49</v>
      </c>
      <c r="E62" s="58">
        <v>100</v>
      </c>
      <c r="F62" s="355">
        <v>7.65</v>
      </c>
      <c r="G62" s="416">
        <f t="shared" si="0"/>
        <v>765</v>
      </c>
    </row>
    <row r="63" spans="1:7" x14ac:dyDescent="0.25">
      <c r="A63" s="284">
        <v>57</v>
      </c>
      <c r="B63" s="521">
        <v>8001050</v>
      </c>
      <c r="C63" s="85" t="s">
        <v>2420</v>
      </c>
      <c r="D63" s="58" t="s">
        <v>49</v>
      </c>
      <c r="E63" s="58">
        <v>100</v>
      </c>
      <c r="F63" s="355">
        <v>9.59</v>
      </c>
      <c r="G63" s="416">
        <f t="shared" si="0"/>
        <v>959</v>
      </c>
    </row>
    <row r="64" spans="1:7" x14ac:dyDescent="0.25">
      <c r="A64" s="284">
        <v>58</v>
      </c>
      <c r="B64" s="521">
        <v>51002135</v>
      </c>
      <c r="C64" s="85" t="s">
        <v>2421</v>
      </c>
      <c r="D64" s="58" t="s">
        <v>32</v>
      </c>
      <c r="E64" s="58">
        <v>5</v>
      </c>
      <c r="F64" s="355">
        <v>1.99</v>
      </c>
      <c r="G64" s="416">
        <f t="shared" si="0"/>
        <v>9.9499999999999993</v>
      </c>
    </row>
    <row r="65" spans="1:7" x14ac:dyDescent="0.25">
      <c r="A65" s="284">
        <v>59</v>
      </c>
      <c r="B65" s="521">
        <v>16001582</v>
      </c>
      <c r="C65" s="85" t="s">
        <v>2422</v>
      </c>
      <c r="D65" s="58" t="s">
        <v>32</v>
      </c>
      <c r="E65" s="58">
        <v>10</v>
      </c>
      <c r="F65" s="355">
        <v>20.99</v>
      </c>
      <c r="G65" s="416">
        <f t="shared" si="0"/>
        <v>209.89999999999998</v>
      </c>
    </row>
    <row r="66" spans="1:7" x14ac:dyDescent="0.25">
      <c r="A66" s="284">
        <v>60</v>
      </c>
      <c r="B66" s="521">
        <v>8001663</v>
      </c>
      <c r="C66" s="85" t="s">
        <v>2423</v>
      </c>
      <c r="D66" s="58" t="s">
        <v>20</v>
      </c>
      <c r="E66" s="58">
        <v>75</v>
      </c>
      <c r="F66" s="355">
        <v>0.59</v>
      </c>
      <c r="G66" s="416">
        <f t="shared" si="0"/>
        <v>44.25</v>
      </c>
    </row>
    <row r="67" spans="1:7" x14ac:dyDescent="0.25">
      <c r="A67" s="284">
        <v>61</v>
      </c>
      <c r="B67" s="521">
        <v>232001112</v>
      </c>
      <c r="C67" s="85" t="s">
        <v>2424</v>
      </c>
      <c r="D67" s="58" t="s">
        <v>2395</v>
      </c>
      <c r="E67" s="58">
        <v>50</v>
      </c>
      <c r="F67" s="355">
        <v>0.89</v>
      </c>
      <c r="G67" s="416">
        <f t="shared" si="0"/>
        <v>44.5</v>
      </c>
    </row>
    <row r="68" spans="1:7" ht="24" x14ac:dyDescent="0.25">
      <c r="A68" s="284">
        <v>62</v>
      </c>
      <c r="B68" s="521">
        <v>232001173</v>
      </c>
      <c r="C68" s="85" t="s">
        <v>2425</v>
      </c>
      <c r="D68" s="58" t="s">
        <v>139</v>
      </c>
      <c r="E68" s="58">
        <v>1</v>
      </c>
      <c r="F68" s="355">
        <v>30.99</v>
      </c>
      <c r="G68" s="416">
        <f t="shared" si="0"/>
        <v>30.99</v>
      </c>
    </row>
    <row r="69" spans="1:7" ht="24" x14ac:dyDescent="0.25">
      <c r="A69" s="284">
        <v>63</v>
      </c>
      <c r="B69" s="521">
        <v>51001376</v>
      </c>
      <c r="C69" s="85" t="s">
        <v>2426</v>
      </c>
      <c r="D69" s="58" t="s">
        <v>32</v>
      </c>
      <c r="E69" s="58">
        <v>25</v>
      </c>
      <c r="F69" s="355">
        <v>14.99</v>
      </c>
      <c r="G69" s="416">
        <f t="shared" si="0"/>
        <v>374.75</v>
      </c>
    </row>
    <row r="70" spans="1:7" x14ac:dyDescent="0.25">
      <c r="A70" s="284">
        <v>64</v>
      </c>
      <c r="B70" s="521">
        <v>8001687</v>
      </c>
      <c r="C70" s="85" t="s">
        <v>2427</v>
      </c>
      <c r="D70" s="58" t="s">
        <v>20</v>
      </c>
      <c r="E70" s="58">
        <v>15</v>
      </c>
      <c r="F70" s="355">
        <v>4.99</v>
      </c>
      <c r="G70" s="416">
        <f t="shared" si="0"/>
        <v>74.850000000000009</v>
      </c>
    </row>
    <row r="71" spans="1:7" x14ac:dyDescent="0.25">
      <c r="A71" s="284">
        <v>65</v>
      </c>
      <c r="B71" s="521">
        <v>8001296</v>
      </c>
      <c r="C71" s="85" t="s">
        <v>2428</v>
      </c>
      <c r="D71" s="58" t="s">
        <v>20</v>
      </c>
      <c r="E71" s="58">
        <v>10</v>
      </c>
      <c r="F71" s="355">
        <v>14.99</v>
      </c>
      <c r="G71" s="416">
        <f t="shared" si="0"/>
        <v>149.9</v>
      </c>
    </row>
    <row r="72" spans="1:7" ht="24" x14ac:dyDescent="0.25">
      <c r="A72" s="284">
        <v>66</v>
      </c>
      <c r="B72" s="521">
        <v>51001364</v>
      </c>
      <c r="C72" s="85" t="s">
        <v>2429</v>
      </c>
      <c r="D72" s="58" t="s">
        <v>20</v>
      </c>
      <c r="E72" s="58">
        <v>25</v>
      </c>
      <c r="F72" s="355">
        <v>2.9</v>
      </c>
      <c r="G72" s="416">
        <f t="shared" ref="G72" si="1">F72*E72</f>
        <v>72.5</v>
      </c>
    </row>
    <row r="73" spans="1:7" x14ac:dyDescent="0.25">
      <c r="A73" s="952" t="s">
        <v>2885</v>
      </c>
      <c r="B73" s="953"/>
      <c r="C73" s="953"/>
      <c r="D73" s="954"/>
      <c r="E73" s="541"/>
      <c r="F73" s="541"/>
      <c r="G73" s="720">
        <f>SUM(G7:G72)</f>
        <v>27556.530000000006</v>
      </c>
    </row>
  </sheetData>
  <mergeCells count="5">
    <mergeCell ref="A73:D73"/>
    <mergeCell ref="A5:G5"/>
    <mergeCell ref="A2:G2"/>
    <mergeCell ref="A3:G3"/>
    <mergeCell ref="A4:G4"/>
  </mergeCells>
  <pageMargins left="0.51181102362204722" right="0.51181102362204722" top="0.78740157480314965" bottom="0.78740157480314965" header="0.31496062992125984" footer="0.31496062992125984"/>
  <pageSetup scale="90"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8"/>
  <sheetViews>
    <sheetView workbookViewId="0">
      <selection activeCell="K13" sqref="K13"/>
    </sheetView>
  </sheetViews>
  <sheetFormatPr defaultRowHeight="15" x14ac:dyDescent="0.25"/>
  <cols>
    <col min="1" max="1" width="6" bestFit="1" customWidth="1"/>
    <col min="2" max="2" width="10.140625" style="128" bestFit="1" customWidth="1"/>
    <col min="3" max="3" width="45.42578125" customWidth="1"/>
    <col min="4" max="5" width="6.140625" bestFit="1" customWidth="1"/>
    <col min="6" max="6" width="7.28515625" bestFit="1" customWidth="1"/>
    <col min="7" max="7" width="9.140625" bestFit="1" customWidth="1"/>
  </cols>
  <sheetData>
    <row r="1" spans="1:7" x14ac:dyDescent="0.25">
      <c r="A1" s="149"/>
      <c r="B1" s="180"/>
      <c r="C1" s="149"/>
      <c r="D1" s="149"/>
      <c r="E1" s="50"/>
    </row>
    <row r="2" spans="1:7" ht="15.75" x14ac:dyDescent="0.25">
      <c r="A2" s="837" t="s">
        <v>0</v>
      </c>
      <c r="B2" s="837"/>
      <c r="C2" s="837"/>
      <c r="D2" s="837"/>
      <c r="E2" s="837"/>
      <c r="F2" s="837"/>
      <c r="G2" s="837"/>
    </row>
    <row r="3" spans="1:7" ht="15.75" x14ac:dyDescent="0.25">
      <c r="A3" s="837" t="s">
        <v>1</v>
      </c>
      <c r="B3" s="837"/>
      <c r="C3" s="837"/>
      <c r="D3" s="837"/>
      <c r="E3" s="837"/>
      <c r="F3" s="837"/>
      <c r="G3" s="837"/>
    </row>
    <row r="4" spans="1:7" ht="18.75" x14ac:dyDescent="0.25">
      <c r="A4" s="854" t="s">
        <v>2</v>
      </c>
      <c r="B4" s="854"/>
      <c r="C4" s="854"/>
      <c r="D4" s="854"/>
      <c r="E4" s="854"/>
      <c r="F4" s="854"/>
      <c r="G4" s="854"/>
    </row>
    <row r="5" spans="1:7" s="128" customFormat="1" ht="19.5" thickBot="1" x14ac:dyDescent="0.3">
      <c r="A5" s="148"/>
      <c r="B5" s="179"/>
      <c r="C5" s="148"/>
      <c r="D5" s="148"/>
      <c r="E5" s="148"/>
    </row>
    <row r="6" spans="1:7" ht="33.75" x14ac:dyDescent="0.65">
      <c r="A6" s="989" t="s">
        <v>2441</v>
      </c>
      <c r="B6" s="990"/>
      <c r="C6" s="990"/>
      <c r="D6" s="990"/>
      <c r="E6" s="990"/>
      <c r="F6" s="990"/>
      <c r="G6" s="991"/>
    </row>
    <row r="7" spans="1:7" x14ac:dyDescent="0.25">
      <c r="A7" s="153" t="s">
        <v>13</v>
      </c>
      <c r="B7" s="153" t="s">
        <v>14</v>
      </c>
      <c r="C7" s="153" t="s">
        <v>15</v>
      </c>
      <c r="D7" s="153" t="s">
        <v>7</v>
      </c>
      <c r="E7" s="153" t="s">
        <v>2862</v>
      </c>
      <c r="F7" s="270" t="s">
        <v>868</v>
      </c>
      <c r="G7" s="270" t="s">
        <v>869</v>
      </c>
    </row>
    <row r="8" spans="1:7" x14ac:dyDescent="0.25">
      <c r="A8" s="78">
        <v>1</v>
      </c>
      <c r="B8" s="522">
        <v>13001024</v>
      </c>
      <c r="C8" s="286" t="s">
        <v>2431</v>
      </c>
      <c r="D8" s="58" t="s">
        <v>20</v>
      </c>
      <c r="E8" s="78">
        <v>40</v>
      </c>
      <c r="F8" s="355">
        <v>418</v>
      </c>
      <c r="G8" s="274">
        <f>E8*F8</f>
        <v>16720</v>
      </c>
    </row>
    <row r="9" spans="1:7" ht="36" x14ac:dyDescent="0.25">
      <c r="A9" s="78">
        <v>2</v>
      </c>
      <c r="B9" s="522">
        <v>13001005</v>
      </c>
      <c r="C9" s="286" t="s">
        <v>2432</v>
      </c>
      <c r="D9" s="58" t="s">
        <v>20</v>
      </c>
      <c r="E9" s="78">
        <v>40</v>
      </c>
      <c r="F9" s="355">
        <v>44.95</v>
      </c>
      <c r="G9" s="274">
        <f t="shared" ref="G9:G17" si="0">E9*F9</f>
        <v>1798</v>
      </c>
    </row>
    <row r="10" spans="1:7" ht="24" x14ac:dyDescent="0.25">
      <c r="A10" s="78">
        <v>3</v>
      </c>
      <c r="B10" s="522">
        <v>13001031</v>
      </c>
      <c r="C10" s="286" t="s">
        <v>2433</v>
      </c>
      <c r="D10" s="58" t="s">
        <v>2434</v>
      </c>
      <c r="E10" s="78">
        <v>100</v>
      </c>
      <c r="F10" s="355">
        <v>72</v>
      </c>
      <c r="G10" s="274">
        <f t="shared" si="0"/>
        <v>7200</v>
      </c>
    </row>
    <row r="11" spans="1:7" ht="24" x14ac:dyDescent="0.25">
      <c r="A11" s="78">
        <v>4</v>
      </c>
      <c r="B11" s="522">
        <v>13001040</v>
      </c>
      <c r="C11" s="286" t="s">
        <v>2435</v>
      </c>
      <c r="D11" s="58" t="s">
        <v>20</v>
      </c>
      <c r="E11" s="78">
        <v>40</v>
      </c>
      <c r="F11" s="355">
        <v>15</v>
      </c>
      <c r="G11" s="274">
        <f t="shared" si="0"/>
        <v>600</v>
      </c>
    </row>
    <row r="12" spans="1:7" ht="24" x14ac:dyDescent="0.25">
      <c r="A12" s="78">
        <v>5</v>
      </c>
      <c r="B12" s="522">
        <v>13001043</v>
      </c>
      <c r="C12" s="286" t="s">
        <v>2436</v>
      </c>
      <c r="D12" s="58" t="s">
        <v>20</v>
      </c>
      <c r="E12" s="78">
        <v>43</v>
      </c>
      <c r="F12" s="355">
        <v>45</v>
      </c>
      <c r="G12" s="274">
        <f t="shared" si="0"/>
        <v>1935</v>
      </c>
    </row>
    <row r="13" spans="1:7" ht="24" x14ac:dyDescent="0.25">
      <c r="A13" s="78">
        <v>6</v>
      </c>
      <c r="B13" s="522">
        <v>14001502</v>
      </c>
      <c r="C13" s="286" t="s">
        <v>2437</v>
      </c>
      <c r="D13" s="58" t="s">
        <v>20</v>
      </c>
      <c r="E13" s="78">
        <v>40</v>
      </c>
      <c r="F13" s="355">
        <v>85</v>
      </c>
      <c r="G13" s="274">
        <f t="shared" si="0"/>
        <v>3400</v>
      </c>
    </row>
    <row r="14" spans="1:7" x14ac:dyDescent="0.25">
      <c r="A14" s="78">
        <v>7</v>
      </c>
      <c r="B14" s="522">
        <v>13001033</v>
      </c>
      <c r="C14" s="286" t="s">
        <v>2438</v>
      </c>
      <c r="D14" s="58" t="s">
        <v>20</v>
      </c>
      <c r="E14" s="78">
        <v>80</v>
      </c>
      <c r="F14" s="355">
        <v>15.73</v>
      </c>
      <c r="G14" s="274">
        <f t="shared" si="0"/>
        <v>1258.4000000000001</v>
      </c>
    </row>
    <row r="15" spans="1:7" ht="25.5" x14ac:dyDescent="0.25">
      <c r="A15" s="78">
        <v>8</v>
      </c>
      <c r="B15" s="522">
        <v>51001366</v>
      </c>
      <c r="C15" s="286" t="s">
        <v>3452</v>
      </c>
      <c r="D15" s="58" t="s">
        <v>20</v>
      </c>
      <c r="E15" s="78">
        <v>80</v>
      </c>
      <c r="F15" s="355">
        <v>30.03</v>
      </c>
      <c r="G15" s="274">
        <f t="shared" si="0"/>
        <v>2402.4</v>
      </c>
    </row>
    <row r="16" spans="1:7" ht="24" x14ac:dyDescent="0.25">
      <c r="A16" s="78">
        <v>9</v>
      </c>
      <c r="B16" s="522">
        <v>13001036</v>
      </c>
      <c r="C16" s="286" t="s">
        <v>2439</v>
      </c>
      <c r="D16" s="58" t="s">
        <v>20</v>
      </c>
      <c r="E16" s="78">
        <v>40</v>
      </c>
      <c r="F16" s="355">
        <v>37</v>
      </c>
      <c r="G16" s="274">
        <f t="shared" si="0"/>
        <v>1480</v>
      </c>
    </row>
    <row r="17" spans="1:7" ht="36" x14ac:dyDescent="0.25">
      <c r="A17" s="78">
        <v>10</v>
      </c>
      <c r="B17" s="522">
        <v>51002901</v>
      </c>
      <c r="C17" s="286" t="s">
        <v>2440</v>
      </c>
      <c r="D17" s="58" t="s">
        <v>2434</v>
      </c>
      <c r="E17" s="78">
        <v>30</v>
      </c>
      <c r="F17" s="355">
        <v>145</v>
      </c>
      <c r="G17" s="274">
        <f t="shared" si="0"/>
        <v>4350</v>
      </c>
    </row>
    <row r="18" spans="1:7" x14ac:dyDescent="0.25">
      <c r="A18" s="1069" t="s">
        <v>2885</v>
      </c>
      <c r="B18" s="1069"/>
      <c r="C18" s="1069"/>
      <c r="D18" s="541"/>
      <c r="E18" s="541"/>
      <c r="F18" s="541"/>
      <c r="G18" s="574">
        <f>SUM(G8:G17)</f>
        <v>41143.800000000003</v>
      </c>
    </row>
  </sheetData>
  <mergeCells count="5">
    <mergeCell ref="A18:C18"/>
    <mergeCell ref="A6:G6"/>
    <mergeCell ref="A2:G2"/>
    <mergeCell ref="A3:G3"/>
    <mergeCell ref="A4:G4"/>
  </mergeCells>
  <pageMargins left="0.511811024" right="0.511811024" top="0.78740157499999996" bottom="0.78740157499999996" header="0.31496062000000002" footer="0.31496062000000002"/>
  <pageSetup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9"/>
  <sheetViews>
    <sheetView tabSelected="1" workbookViewId="0">
      <selection activeCell="I14" sqref="I14"/>
    </sheetView>
  </sheetViews>
  <sheetFormatPr defaultRowHeight="15" x14ac:dyDescent="0.25"/>
  <cols>
    <col min="1" max="1" width="5.85546875" bestFit="1" customWidth="1"/>
    <col min="2" max="2" width="12.7109375" style="128" bestFit="1" customWidth="1"/>
    <col min="3" max="3" width="41.7109375" bestFit="1" customWidth="1"/>
    <col min="4" max="4" width="5.42578125" bestFit="1" customWidth="1"/>
    <col min="5" max="5" width="7.28515625" bestFit="1" customWidth="1"/>
    <col min="6" max="6" width="7.85546875" bestFit="1" customWidth="1"/>
    <col min="7" max="7" width="9.140625" bestFit="1" customWidth="1"/>
  </cols>
  <sheetData>
    <row r="1" spans="1:7" x14ac:dyDescent="0.25">
      <c r="A1" s="149"/>
      <c r="B1" s="180"/>
      <c r="C1" s="149"/>
      <c r="D1" s="149"/>
      <c r="E1" s="50"/>
    </row>
    <row r="2" spans="1:7" ht="15.75" x14ac:dyDescent="0.25">
      <c r="A2" s="837" t="s">
        <v>0</v>
      </c>
      <c r="B2" s="837"/>
      <c r="C2" s="837"/>
      <c r="D2" s="837"/>
      <c r="E2" s="837"/>
      <c r="F2" s="837"/>
      <c r="G2" s="837"/>
    </row>
    <row r="3" spans="1:7" ht="15.75" x14ac:dyDescent="0.25">
      <c r="A3" s="837" t="s">
        <v>1</v>
      </c>
      <c r="B3" s="837"/>
      <c r="C3" s="837"/>
      <c r="D3" s="837"/>
      <c r="E3" s="837"/>
      <c r="F3" s="837"/>
      <c r="G3" s="837"/>
    </row>
    <row r="4" spans="1:7" ht="18.75" x14ac:dyDescent="0.25">
      <c r="A4" s="854" t="s">
        <v>2</v>
      </c>
      <c r="B4" s="854"/>
      <c r="C4" s="854"/>
      <c r="D4" s="854"/>
      <c r="E4" s="854"/>
      <c r="F4" s="854"/>
      <c r="G4" s="854"/>
    </row>
    <row r="5" spans="1:7" s="128" customFormat="1" ht="19.5" thickBot="1" x14ac:dyDescent="0.3">
      <c r="A5" s="148"/>
      <c r="B5" s="179"/>
      <c r="C5" s="148"/>
      <c r="D5" s="148"/>
      <c r="E5" s="148"/>
    </row>
    <row r="6" spans="1:7" ht="23.25" thickBot="1" x14ac:dyDescent="0.3">
      <c r="A6" s="1099" t="s">
        <v>2443</v>
      </c>
      <c r="B6" s="1100"/>
      <c r="C6" s="1100"/>
      <c r="D6" s="1100"/>
      <c r="E6" s="1100"/>
      <c r="F6" s="1100"/>
      <c r="G6" s="1101"/>
    </row>
    <row r="7" spans="1:7" x14ac:dyDescent="0.25">
      <c r="A7" s="523" t="s">
        <v>13</v>
      </c>
      <c r="B7" s="523" t="s">
        <v>14</v>
      </c>
      <c r="C7" s="523" t="s">
        <v>15</v>
      </c>
      <c r="D7" s="523" t="s">
        <v>7</v>
      </c>
      <c r="E7" s="523" t="s">
        <v>1462</v>
      </c>
      <c r="F7" s="294" t="s">
        <v>868</v>
      </c>
      <c r="G7" s="294" t="s">
        <v>869</v>
      </c>
    </row>
    <row r="8" spans="1:7" x14ac:dyDescent="0.25">
      <c r="A8" s="61">
        <v>1</v>
      </c>
      <c r="B8" s="60">
        <v>51001791</v>
      </c>
      <c r="C8" s="139" t="s">
        <v>2442</v>
      </c>
      <c r="D8" s="61" t="s">
        <v>6</v>
      </c>
      <c r="E8" s="236">
        <v>80000</v>
      </c>
      <c r="F8" s="429">
        <v>0.59</v>
      </c>
      <c r="G8" s="460">
        <f>E8*F8</f>
        <v>47200</v>
      </c>
    </row>
    <row r="9" spans="1:7" x14ac:dyDescent="0.25">
      <c r="A9" s="1049" t="s">
        <v>2885</v>
      </c>
      <c r="B9" s="1050"/>
      <c r="C9" s="1050"/>
      <c r="D9" s="1051"/>
      <c r="E9" s="539"/>
      <c r="F9" s="539"/>
      <c r="G9" s="686">
        <f>SUM(G8)</f>
        <v>47200</v>
      </c>
    </row>
  </sheetData>
  <mergeCells count="5">
    <mergeCell ref="A9:D9"/>
    <mergeCell ref="A6:G6"/>
    <mergeCell ref="A2:G2"/>
    <mergeCell ref="A3:G3"/>
    <mergeCell ref="A4:G4"/>
  </mergeCells>
  <pageMargins left="0.511811024" right="0.511811024" top="0.78740157499999996" bottom="0.78740157499999996" header="0.31496062000000002" footer="0.31496062000000002"/>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R48"/>
  <sheetViews>
    <sheetView workbookViewId="0">
      <selection activeCell="F8" sqref="F8"/>
    </sheetView>
  </sheetViews>
  <sheetFormatPr defaultRowHeight="15" x14ac:dyDescent="0.25"/>
  <cols>
    <col min="1" max="1" width="4.7109375" style="35" bestFit="1" customWidth="1"/>
    <col min="2" max="2" width="10.85546875" style="185" bestFit="1" customWidth="1"/>
    <col min="3" max="3" width="36.140625" style="35" customWidth="1"/>
    <col min="4" max="4" width="5.85546875" style="11" bestFit="1" customWidth="1"/>
    <col min="5" max="5" width="7.28515625" style="11" bestFit="1" customWidth="1"/>
    <col min="6" max="6" width="7.28515625" style="11" customWidth="1"/>
    <col min="7" max="7" width="6.7109375" style="11" bestFit="1" customWidth="1"/>
    <col min="8" max="8" width="5.85546875" style="11" bestFit="1" customWidth="1"/>
    <col min="9" max="9" width="7.5703125" style="11" bestFit="1" customWidth="1"/>
    <col min="10" max="10" width="5.7109375" style="11" bestFit="1" customWidth="1"/>
    <col min="11" max="11" width="4.5703125" style="11" bestFit="1" customWidth="1"/>
    <col min="12" max="12" width="6" style="11" bestFit="1" customWidth="1"/>
    <col min="13" max="13" width="4.7109375" style="11" bestFit="1" customWidth="1"/>
    <col min="14" max="14" width="9.140625" style="11"/>
    <col min="15" max="15" width="7.28515625" style="11" bestFit="1" customWidth="1"/>
    <col min="16" max="16" width="6.42578125" style="11" bestFit="1" customWidth="1"/>
    <col min="17" max="17" width="9.28515625" style="213" bestFit="1" customWidth="1"/>
    <col min="18" max="18" width="11.85546875" style="213" bestFit="1" customWidth="1"/>
  </cols>
  <sheetData>
    <row r="3" spans="1:18" ht="23.25" x14ac:dyDescent="0.25">
      <c r="A3" s="805" t="s">
        <v>0</v>
      </c>
      <c r="B3" s="805"/>
      <c r="C3" s="805"/>
      <c r="D3" s="805"/>
      <c r="E3" s="805"/>
      <c r="F3" s="805"/>
      <c r="G3" s="805"/>
      <c r="H3" s="805"/>
      <c r="I3" s="805"/>
      <c r="J3" s="805"/>
      <c r="K3" s="805"/>
      <c r="L3" s="805"/>
      <c r="M3" s="805"/>
      <c r="N3" s="805"/>
      <c r="O3" s="805"/>
      <c r="P3" s="805"/>
      <c r="Q3" s="805"/>
      <c r="R3" s="805"/>
    </row>
    <row r="4" spans="1:18" ht="18.75" x14ac:dyDescent="0.25">
      <c r="A4" s="806" t="s">
        <v>1</v>
      </c>
      <c r="B4" s="806"/>
      <c r="C4" s="806"/>
      <c r="D4" s="806"/>
      <c r="E4" s="806"/>
      <c r="F4" s="806"/>
      <c r="G4" s="806"/>
      <c r="H4" s="806"/>
      <c r="I4" s="806"/>
      <c r="J4" s="806"/>
      <c r="K4" s="806"/>
      <c r="L4" s="806"/>
      <c r="M4" s="806"/>
      <c r="N4" s="806"/>
      <c r="O4" s="806"/>
      <c r="P4" s="806"/>
      <c r="Q4" s="806"/>
      <c r="R4" s="806"/>
    </row>
    <row r="5" spans="1:18" x14ac:dyDescent="0.25">
      <c r="A5" s="807" t="s">
        <v>2</v>
      </c>
      <c r="B5" s="807"/>
      <c r="C5" s="807"/>
      <c r="D5" s="807"/>
      <c r="E5" s="807"/>
      <c r="F5" s="807"/>
      <c r="G5" s="807"/>
      <c r="H5" s="807"/>
      <c r="I5" s="807"/>
      <c r="J5" s="807"/>
      <c r="K5" s="807"/>
      <c r="L5" s="807"/>
      <c r="M5" s="807"/>
      <c r="N5" s="807"/>
      <c r="O5" s="807"/>
      <c r="P5" s="807"/>
      <c r="Q5" s="807"/>
      <c r="R5" s="807"/>
    </row>
    <row r="6" spans="1:18" ht="15.75" thickBot="1" x14ac:dyDescent="0.3"/>
    <row r="7" spans="1:18" ht="26.25" x14ac:dyDescent="0.25">
      <c r="A7" s="802" t="s">
        <v>48</v>
      </c>
      <c r="B7" s="803"/>
      <c r="C7" s="803"/>
      <c r="D7" s="803"/>
      <c r="E7" s="803"/>
      <c r="F7" s="803"/>
      <c r="G7" s="803"/>
      <c r="H7" s="803"/>
      <c r="I7" s="803"/>
      <c r="J7" s="803"/>
      <c r="K7" s="803"/>
      <c r="L7" s="803"/>
      <c r="M7" s="803"/>
      <c r="N7" s="803"/>
      <c r="O7" s="803"/>
      <c r="P7" s="803"/>
      <c r="Q7" s="803"/>
      <c r="R7" s="804"/>
    </row>
    <row r="8" spans="1:18" x14ac:dyDescent="0.25">
      <c r="A8" s="259" t="s">
        <v>13</v>
      </c>
      <c r="B8" s="260" t="s">
        <v>2558</v>
      </c>
      <c r="C8" s="259" t="s">
        <v>85</v>
      </c>
      <c r="D8" s="259" t="s">
        <v>31</v>
      </c>
      <c r="E8" s="259" t="s">
        <v>2753</v>
      </c>
      <c r="F8" s="259" t="s">
        <v>3747</v>
      </c>
      <c r="G8" s="259" t="s">
        <v>2762</v>
      </c>
      <c r="H8" s="259" t="s">
        <v>2857</v>
      </c>
      <c r="I8" s="259" t="s">
        <v>2766</v>
      </c>
      <c r="J8" s="259" t="s">
        <v>2769</v>
      </c>
      <c r="K8" s="259" t="s">
        <v>2772</v>
      </c>
      <c r="L8" s="259" t="s">
        <v>2882</v>
      </c>
      <c r="M8" s="259" t="s">
        <v>2776</v>
      </c>
      <c r="N8" s="259" t="s">
        <v>2779</v>
      </c>
      <c r="O8" s="259" t="s">
        <v>2780</v>
      </c>
      <c r="P8" s="259" t="s">
        <v>2764</v>
      </c>
      <c r="Q8" s="261" t="s">
        <v>1070</v>
      </c>
      <c r="R8" s="261" t="s">
        <v>1071</v>
      </c>
    </row>
    <row r="9" spans="1:18" ht="243" x14ac:dyDescent="0.25">
      <c r="A9" s="262">
        <v>1</v>
      </c>
      <c r="B9" s="263" t="s">
        <v>2560</v>
      </c>
      <c r="C9" s="262" t="s">
        <v>1529</v>
      </c>
      <c r="D9" s="262" t="s">
        <v>32</v>
      </c>
      <c r="E9" s="262"/>
      <c r="F9" s="262"/>
      <c r="G9" s="262"/>
      <c r="H9" s="262">
        <v>1000</v>
      </c>
      <c r="I9" s="262"/>
      <c r="J9" s="264">
        <v>2000</v>
      </c>
      <c r="K9" s="265"/>
      <c r="L9" s="266">
        <v>4500</v>
      </c>
      <c r="M9" s="267"/>
      <c r="N9" s="262"/>
      <c r="O9" s="262"/>
      <c r="P9" s="268">
        <f>E9+G9+H9+I9+J9+K93+K9+L9+M9+N9+O9</f>
        <v>7500</v>
      </c>
      <c r="Q9" s="269">
        <v>1.6</v>
      </c>
      <c r="R9" s="269">
        <f>P9*Q9</f>
        <v>12000</v>
      </c>
    </row>
    <row r="10" spans="1:18" ht="243" x14ac:dyDescent="0.25">
      <c r="A10" s="262">
        <v>2</v>
      </c>
      <c r="B10" s="263" t="s">
        <v>2559</v>
      </c>
      <c r="C10" s="262" t="s">
        <v>1524</v>
      </c>
      <c r="D10" s="262" t="s">
        <v>32</v>
      </c>
      <c r="E10" s="262"/>
      <c r="F10" s="262"/>
      <c r="G10" s="262"/>
      <c r="H10" s="262">
        <v>2000</v>
      </c>
      <c r="I10" s="262"/>
      <c r="J10" s="264"/>
      <c r="K10" s="265"/>
      <c r="L10" s="266">
        <v>0</v>
      </c>
      <c r="M10" s="267"/>
      <c r="N10" s="262"/>
      <c r="O10" s="262"/>
      <c r="P10" s="268">
        <f t="shared" ref="P10:P46" si="0">E10+G10+H10+I10+J10+K94+K10+L10+M10+N10+O10</f>
        <v>2000</v>
      </c>
      <c r="Q10" s="269">
        <v>1.6</v>
      </c>
      <c r="R10" s="269">
        <f t="shared" ref="R10:R46" si="1">P10*Q10</f>
        <v>3200</v>
      </c>
    </row>
    <row r="11" spans="1:18" ht="17.25" customHeight="1" x14ac:dyDescent="0.25">
      <c r="A11" s="262">
        <v>3</v>
      </c>
      <c r="B11" s="263" t="s">
        <v>2561</v>
      </c>
      <c r="C11" s="262" t="s">
        <v>1508</v>
      </c>
      <c r="D11" s="262" t="s">
        <v>20</v>
      </c>
      <c r="E11" s="262"/>
      <c r="F11" s="262"/>
      <c r="G11" s="262"/>
      <c r="H11" s="262">
        <v>300</v>
      </c>
      <c r="I11" s="262"/>
      <c r="J11" s="264">
        <v>2000</v>
      </c>
      <c r="K11" s="265"/>
      <c r="L11" s="266">
        <v>0</v>
      </c>
      <c r="M11" s="267"/>
      <c r="N11" s="262"/>
      <c r="O11" s="262"/>
      <c r="P11" s="268">
        <f t="shared" si="0"/>
        <v>2300</v>
      </c>
      <c r="Q11" s="269">
        <v>6</v>
      </c>
      <c r="R11" s="269">
        <f t="shared" si="1"/>
        <v>13800</v>
      </c>
    </row>
    <row r="12" spans="1:18" x14ac:dyDescent="0.25">
      <c r="A12" s="262">
        <v>4</v>
      </c>
      <c r="B12" s="263" t="s">
        <v>2562</v>
      </c>
      <c r="C12" s="262" t="s">
        <v>1509</v>
      </c>
      <c r="D12" s="262" t="s">
        <v>20</v>
      </c>
      <c r="E12" s="262"/>
      <c r="F12" s="262"/>
      <c r="G12" s="262"/>
      <c r="H12" s="262">
        <v>300</v>
      </c>
      <c r="I12" s="262"/>
      <c r="J12" s="264">
        <v>100</v>
      </c>
      <c r="K12" s="265"/>
      <c r="L12" s="266">
        <v>1000</v>
      </c>
      <c r="M12" s="267"/>
      <c r="N12" s="262"/>
      <c r="O12" s="262"/>
      <c r="P12" s="268">
        <f t="shared" si="0"/>
        <v>1400</v>
      </c>
      <c r="Q12" s="269">
        <v>1.78</v>
      </c>
      <c r="R12" s="269">
        <f t="shared" si="1"/>
        <v>2492</v>
      </c>
    </row>
    <row r="13" spans="1:18" x14ac:dyDescent="0.25">
      <c r="A13" s="262">
        <v>5</v>
      </c>
      <c r="B13" s="263" t="s">
        <v>2563</v>
      </c>
      <c r="C13" s="262" t="s">
        <v>1512</v>
      </c>
      <c r="D13" s="262" t="s">
        <v>49</v>
      </c>
      <c r="E13" s="262"/>
      <c r="F13" s="262"/>
      <c r="G13" s="262"/>
      <c r="H13" s="262">
        <v>200</v>
      </c>
      <c r="I13" s="262"/>
      <c r="J13" s="262"/>
      <c r="K13" s="265"/>
      <c r="L13" s="266">
        <v>1000</v>
      </c>
      <c r="M13" s="267"/>
      <c r="N13" s="262"/>
      <c r="O13" s="262"/>
      <c r="P13" s="268">
        <f t="shared" si="0"/>
        <v>1200</v>
      </c>
      <c r="Q13" s="269">
        <v>29</v>
      </c>
      <c r="R13" s="269">
        <f t="shared" si="1"/>
        <v>34800</v>
      </c>
    </row>
    <row r="14" spans="1:18" ht="19.5" customHeight="1" x14ac:dyDescent="0.25">
      <c r="A14" s="262">
        <v>6</v>
      </c>
      <c r="B14" s="263" t="s">
        <v>2564</v>
      </c>
      <c r="C14" s="262" t="s">
        <v>1523</v>
      </c>
      <c r="D14" s="262" t="s">
        <v>20</v>
      </c>
      <c r="E14" s="262"/>
      <c r="F14" s="262"/>
      <c r="G14" s="262"/>
      <c r="H14" s="262">
        <v>100</v>
      </c>
      <c r="I14" s="262"/>
      <c r="J14" s="262"/>
      <c r="K14" s="265"/>
      <c r="L14" s="266">
        <v>1000</v>
      </c>
      <c r="M14" s="267"/>
      <c r="N14" s="262"/>
      <c r="O14" s="262"/>
      <c r="P14" s="268">
        <f t="shared" si="0"/>
        <v>1100</v>
      </c>
      <c r="Q14" s="269">
        <v>11.5</v>
      </c>
      <c r="R14" s="269">
        <f t="shared" si="1"/>
        <v>12650</v>
      </c>
    </row>
    <row r="15" spans="1:18" ht="27.75" customHeight="1" x14ac:dyDescent="0.25">
      <c r="A15" s="262">
        <v>7</v>
      </c>
      <c r="B15" s="263" t="s">
        <v>2565</v>
      </c>
      <c r="C15" s="262" t="s">
        <v>1510</v>
      </c>
      <c r="D15" s="262" t="s">
        <v>20</v>
      </c>
      <c r="E15" s="262"/>
      <c r="F15" s="262"/>
      <c r="G15" s="262"/>
      <c r="H15" s="262">
        <v>100</v>
      </c>
      <c r="I15" s="262"/>
      <c r="J15" s="262"/>
      <c r="K15" s="265"/>
      <c r="L15" s="266">
        <v>1000</v>
      </c>
      <c r="M15" s="267"/>
      <c r="N15" s="262"/>
      <c r="O15" s="262"/>
      <c r="P15" s="268">
        <f t="shared" si="0"/>
        <v>1100</v>
      </c>
      <c r="Q15" s="269">
        <v>37</v>
      </c>
      <c r="R15" s="269">
        <f t="shared" si="1"/>
        <v>40700</v>
      </c>
    </row>
    <row r="16" spans="1:18" ht="25.5" customHeight="1" x14ac:dyDescent="0.25">
      <c r="A16" s="262">
        <v>8</v>
      </c>
      <c r="B16" s="263" t="s">
        <v>2566</v>
      </c>
      <c r="C16" s="262" t="s">
        <v>1513</v>
      </c>
      <c r="D16" s="262" t="s">
        <v>21</v>
      </c>
      <c r="E16" s="262"/>
      <c r="F16" s="262"/>
      <c r="G16" s="262"/>
      <c r="H16" s="262">
        <v>100</v>
      </c>
      <c r="I16" s="262"/>
      <c r="J16" s="262"/>
      <c r="K16" s="265">
        <v>2</v>
      </c>
      <c r="L16" s="266">
        <v>400</v>
      </c>
      <c r="M16" s="267"/>
      <c r="N16" s="262"/>
      <c r="O16" s="262"/>
      <c r="P16" s="268">
        <f t="shared" si="0"/>
        <v>502</v>
      </c>
      <c r="Q16" s="269">
        <v>11.5</v>
      </c>
      <c r="R16" s="269">
        <f t="shared" si="1"/>
        <v>5773</v>
      </c>
    </row>
    <row r="17" spans="1:18" ht="26.25" x14ac:dyDescent="0.25">
      <c r="A17" s="262">
        <v>9</v>
      </c>
      <c r="B17" s="263" t="s">
        <v>2568</v>
      </c>
      <c r="C17" s="262" t="s">
        <v>1511</v>
      </c>
      <c r="D17" s="262" t="s">
        <v>20</v>
      </c>
      <c r="E17" s="262"/>
      <c r="F17" s="262"/>
      <c r="G17" s="262"/>
      <c r="H17" s="262">
        <v>100</v>
      </c>
      <c r="I17" s="262"/>
      <c r="J17" s="262"/>
      <c r="K17" s="265">
        <v>2</v>
      </c>
      <c r="L17" s="266">
        <v>300</v>
      </c>
      <c r="M17" s="267"/>
      <c r="N17" s="262"/>
      <c r="O17" s="262"/>
      <c r="P17" s="268">
        <f t="shared" si="0"/>
        <v>402</v>
      </c>
      <c r="Q17" s="269">
        <v>7</v>
      </c>
      <c r="R17" s="269">
        <f t="shared" si="1"/>
        <v>2814</v>
      </c>
    </row>
    <row r="18" spans="1:18" ht="39" customHeight="1" x14ac:dyDescent="0.25">
      <c r="A18" s="262">
        <v>10</v>
      </c>
      <c r="B18" s="263" t="s">
        <v>2567</v>
      </c>
      <c r="C18" s="262" t="s">
        <v>1522</v>
      </c>
      <c r="D18" s="262" t="s">
        <v>49</v>
      </c>
      <c r="E18" s="262"/>
      <c r="F18" s="262"/>
      <c r="G18" s="262"/>
      <c r="H18" s="262">
        <v>100</v>
      </c>
      <c r="I18" s="262"/>
      <c r="J18" s="262"/>
      <c r="K18" s="265">
        <v>2</v>
      </c>
      <c r="L18" s="266">
        <v>300</v>
      </c>
      <c r="M18" s="267"/>
      <c r="N18" s="262"/>
      <c r="O18" s="262"/>
      <c r="P18" s="268">
        <f t="shared" si="0"/>
        <v>402</v>
      </c>
      <c r="Q18" s="269">
        <v>25.4</v>
      </c>
      <c r="R18" s="269">
        <f t="shared" si="1"/>
        <v>10210.799999999999</v>
      </c>
    </row>
    <row r="19" spans="1:18" ht="27.75" customHeight="1" x14ac:dyDescent="0.25">
      <c r="A19" s="262">
        <v>11</v>
      </c>
      <c r="B19" s="263" t="s">
        <v>2569</v>
      </c>
      <c r="C19" s="262" t="s">
        <v>1518</v>
      </c>
      <c r="D19" s="262" t="s">
        <v>20</v>
      </c>
      <c r="E19" s="262">
        <v>20</v>
      </c>
      <c r="F19" s="262">
        <v>20</v>
      </c>
      <c r="G19" s="262"/>
      <c r="H19" s="262">
        <v>20</v>
      </c>
      <c r="I19" s="262"/>
      <c r="J19" s="264">
        <v>200</v>
      </c>
      <c r="K19" s="265">
        <v>10</v>
      </c>
      <c r="L19" s="266">
        <v>300</v>
      </c>
      <c r="M19" s="267"/>
      <c r="N19" s="262"/>
      <c r="O19" s="262"/>
      <c r="P19" s="268">
        <f t="shared" si="0"/>
        <v>550</v>
      </c>
      <c r="Q19" s="269">
        <v>5.79</v>
      </c>
      <c r="R19" s="269">
        <f t="shared" si="1"/>
        <v>3184.5</v>
      </c>
    </row>
    <row r="20" spans="1:18" ht="90.75" customHeight="1" x14ac:dyDescent="0.25">
      <c r="A20" s="262">
        <v>12</v>
      </c>
      <c r="B20" s="263" t="s">
        <v>2570</v>
      </c>
      <c r="C20" s="262" t="s">
        <v>2891</v>
      </c>
      <c r="D20" s="262" t="s">
        <v>20</v>
      </c>
      <c r="E20" s="262">
        <v>20</v>
      </c>
      <c r="F20" s="262">
        <v>20</v>
      </c>
      <c r="G20" s="262"/>
      <c r="H20" s="262">
        <v>30</v>
      </c>
      <c r="I20" s="262"/>
      <c r="J20" s="264">
        <v>75</v>
      </c>
      <c r="K20" s="265">
        <v>30</v>
      </c>
      <c r="L20" s="266">
        <v>600</v>
      </c>
      <c r="M20" s="267">
        <v>30</v>
      </c>
      <c r="N20" s="262">
        <v>15</v>
      </c>
      <c r="O20" s="262">
        <v>3</v>
      </c>
      <c r="P20" s="268">
        <f t="shared" si="0"/>
        <v>803</v>
      </c>
      <c r="Q20" s="269">
        <v>41.49</v>
      </c>
      <c r="R20" s="269">
        <f t="shared" si="1"/>
        <v>33316.47</v>
      </c>
    </row>
    <row r="21" spans="1:18" ht="91.5" customHeight="1" x14ac:dyDescent="0.25">
      <c r="A21" s="262">
        <v>13</v>
      </c>
      <c r="B21" s="263" t="s">
        <v>2572</v>
      </c>
      <c r="C21" s="262" t="s">
        <v>2571</v>
      </c>
      <c r="D21" s="262" t="s">
        <v>20</v>
      </c>
      <c r="E21" s="262">
        <v>20</v>
      </c>
      <c r="F21" s="262">
        <v>20</v>
      </c>
      <c r="G21" s="262"/>
      <c r="H21" s="262">
        <v>30</v>
      </c>
      <c r="I21" s="262">
        <v>10</v>
      </c>
      <c r="J21" s="264">
        <v>75</v>
      </c>
      <c r="K21" s="265">
        <v>30</v>
      </c>
      <c r="L21" s="266">
        <v>600</v>
      </c>
      <c r="M21" s="267">
        <v>30</v>
      </c>
      <c r="N21" s="262">
        <v>10</v>
      </c>
      <c r="O21" s="262">
        <v>3</v>
      </c>
      <c r="P21" s="268">
        <f t="shared" si="0"/>
        <v>808</v>
      </c>
      <c r="Q21" s="269">
        <v>42.99</v>
      </c>
      <c r="R21" s="269">
        <f t="shared" si="1"/>
        <v>34735.919999999998</v>
      </c>
    </row>
    <row r="22" spans="1:18" ht="89.25" customHeight="1" x14ac:dyDescent="0.25">
      <c r="A22" s="262">
        <v>14</v>
      </c>
      <c r="B22" s="263" t="s">
        <v>2574</v>
      </c>
      <c r="C22" s="262" t="s">
        <v>2573</v>
      </c>
      <c r="D22" s="262" t="s">
        <v>20</v>
      </c>
      <c r="E22" s="262">
        <v>20</v>
      </c>
      <c r="F22" s="262">
        <v>20</v>
      </c>
      <c r="G22" s="262"/>
      <c r="H22" s="262">
        <v>200</v>
      </c>
      <c r="I22" s="262"/>
      <c r="J22" s="264">
        <v>75</v>
      </c>
      <c r="K22" s="265">
        <v>30</v>
      </c>
      <c r="L22" s="266">
        <v>2000</v>
      </c>
      <c r="M22" s="267">
        <v>30</v>
      </c>
      <c r="N22" s="262">
        <v>10</v>
      </c>
      <c r="O22" s="262"/>
      <c r="P22" s="268">
        <f t="shared" si="0"/>
        <v>2365</v>
      </c>
      <c r="Q22" s="269">
        <v>43.89</v>
      </c>
      <c r="R22" s="269">
        <f t="shared" si="1"/>
        <v>103799.85</v>
      </c>
    </row>
    <row r="23" spans="1:18" ht="150" customHeight="1" x14ac:dyDescent="0.25">
      <c r="A23" s="262">
        <v>15</v>
      </c>
      <c r="B23" s="263" t="s">
        <v>2576</v>
      </c>
      <c r="C23" s="262" t="s">
        <v>2575</v>
      </c>
      <c r="D23" s="262" t="s">
        <v>32</v>
      </c>
      <c r="E23" s="262">
        <v>15</v>
      </c>
      <c r="F23" s="262">
        <v>15</v>
      </c>
      <c r="G23" s="262"/>
      <c r="H23" s="262">
        <v>600</v>
      </c>
      <c r="I23" s="262"/>
      <c r="J23" s="264">
        <v>75</v>
      </c>
      <c r="K23" s="265">
        <v>10</v>
      </c>
      <c r="L23" s="266">
        <v>10000</v>
      </c>
      <c r="M23" s="267">
        <v>20</v>
      </c>
      <c r="N23" s="262">
        <v>50</v>
      </c>
      <c r="O23" s="262"/>
      <c r="P23" s="268">
        <f t="shared" si="0"/>
        <v>10770</v>
      </c>
      <c r="Q23" s="269">
        <v>4</v>
      </c>
      <c r="R23" s="269">
        <f t="shared" si="1"/>
        <v>43080</v>
      </c>
    </row>
    <row r="24" spans="1:18" ht="119.25" customHeight="1" x14ac:dyDescent="0.25">
      <c r="A24" s="262">
        <v>16</v>
      </c>
      <c r="B24" s="263" t="s">
        <v>2578</v>
      </c>
      <c r="C24" s="262" t="s">
        <v>2577</v>
      </c>
      <c r="D24" s="262" t="s">
        <v>32</v>
      </c>
      <c r="E24" s="262"/>
      <c r="F24" s="262"/>
      <c r="G24" s="262"/>
      <c r="H24" s="262">
        <v>1200</v>
      </c>
      <c r="I24" s="262"/>
      <c r="J24" s="264">
        <v>75</v>
      </c>
      <c r="K24" s="265">
        <v>5</v>
      </c>
      <c r="L24" s="266">
        <v>1500</v>
      </c>
      <c r="M24" s="267">
        <v>20</v>
      </c>
      <c r="N24" s="262"/>
      <c r="O24" s="262">
        <v>10</v>
      </c>
      <c r="P24" s="268">
        <f t="shared" si="0"/>
        <v>2810</v>
      </c>
      <c r="Q24" s="269">
        <v>3</v>
      </c>
      <c r="R24" s="269">
        <f t="shared" si="1"/>
        <v>8430</v>
      </c>
    </row>
    <row r="25" spans="1:18" ht="214.5" customHeight="1" x14ac:dyDescent="0.25">
      <c r="A25" s="262">
        <v>17</v>
      </c>
      <c r="B25" s="263" t="s">
        <v>2579</v>
      </c>
      <c r="C25" s="262" t="s">
        <v>2605</v>
      </c>
      <c r="D25" s="262" t="s">
        <v>32</v>
      </c>
      <c r="E25" s="262">
        <v>150</v>
      </c>
      <c r="F25" s="262">
        <v>150</v>
      </c>
      <c r="G25" s="262"/>
      <c r="H25" s="262">
        <v>1000</v>
      </c>
      <c r="I25" s="262">
        <v>30</v>
      </c>
      <c r="J25" s="262"/>
      <c r="K25" s="265">
        <v>100</v>
      </c>
      <c r="L25" s="266">
        <v>10000</v>
      </c>
      <c r="M25" s="267">
        <v>50</v>
      </c>
      <c r="N25" s="262">
        <v>50</v>
      </c>
      <c r="O25" s="262"/>
      <c r="P25" s="268">
        <f t="shared" si="0"/>
        <v>11380</v>
      </c>
      <c r="Q25" s="269">
        <v>2.0499999999999998</v>
      </c>
      <c r="R25" s="269">
        <f t="shared" si="1"/>
        <v>23328.999999999996</v>
      </c>
    </row>
    <row r="26" spans="1:18" ht="225" customHeight="1" x14ac:dyDescent="0.25">
      <c r="A26" s="262">
        <v>18</v>
      </c>
      <c r="B26" s="263" t="s">
        <v>2581</v>
      </c>
      <c r="C26" s="262" t="s">
        <v>2580</v>
      </c>
      <c r="D26" s="262" t="s">
        <v>32</v>
      </c>
      <c r="E26" s="269">
        <v>500</v>
      </c>
      <c r="F26" s="269">
        <v>500</v>
      </c>
      <c r="G26" s="262">
        <v>15</v>
      </c>
      <c r="H26" s="262">
        <v>3000</v>
      </c>
      <c r="I26" s="262">
        <v>50</v>
      </c>
      <c r="J26" s="264">
        <v>2000</v>
      </c>
      <c r="K26" s="265">
        <v>100</v>
      </c>
      <c r="L26" s="262"/>
      <c r="M26" s="267">
        <v>150</v>
      </c>
      <c r="N26" s="262">
        <v>5000</v>
      </c>
      <c r="O26" s="262">
        <v>100</v>
      </c>
      <c r="P26" s="268">
        <f t="shared" si="0"/>
        <v>10915</v>
      </c>
      <c r="Q26" s="269">
        <v>1.99</v>
      </c>
      <c r="R26" s="269">
        <f t="shared" si="1"/>
        <v>21720.85</v>
      </c>
    </row>
    <row r="27" spans="1:18" ht="26.25" x14ac:dyDescent="0.25">
      <c r="A27" s="262">
        <v>19</v>
      </c>
      <c r="B27" s="263" t="s">
        <v>2582</v>
      </c>
      <c r="C27" s="262" t="s">
        <v>1525</v>
      </c>
      <c r="D27" s="262" t="s">
        <v>20</v>
      </c>
      <c r="E27" s="262"/>
      <c r="F27" s="262"/>
      <c r="G27" s="262"/>
      <c r="H27" s="262">
        <v>100</v>
      </c>
      <c r="I27" s="262"/>
      <c r="J27" s="264">
        <v>35</v>
      </c>
      <c r="K27" s="265">
        <v>3</v>
      </c>
      <c r="L27" s="266">
        <v>100</v>
      </c>
      <c r="M27" s="267">
        <v>5</v>
      </c>
      <c r="N27" s="262"/>
      <c r="O27" s="262">
        <v>2</v>
      </c>
      <c r="P27" s="268">
        <f t="shared" si="0"/>
        <v>245</v>
      </c>
      <c r="Q27" s="269">
        <v>3.25</v>
      </c>
      <c r="R27" s="269">
        <f t="shared" si="1"/>
        <v>796.25</v>
      </c>
    </row>
    <row r="28" spans="1:18" ht="77.25" customHeight="1" x14ac:dyDescent="0.25">
      <c r="A28" s="262">
        <v>20</v>
      </c>
      <c r="B28" s="263" t="s">
        <v>2583</v>
      </c>
      <c r="C28" s="262" t="s">
        <v>1526</v>
      </c>
      <c r="D28" s="262" t="s">
        <v>20</v>
      </c>
      <c r="E28" s="262"/>
      <c r="F28" s="262"/>
      <c r="G28" s="262"/>
      <c r="H28" s="262">
        <v>300</v>
      </c>
      <c r="I28" s="262"/>
      <c r="J28" s="264">
        <v>80</v>
      </c>
      <c r="K28" s="265"/>
      <c r="L28" s="266"/>
      <c r="M28" s="267"/>
      <c r="N28" s="262"/>
      <c r="O28" s="262"/>
      <c r="P28" s="268">
        <f t="shared" si="0"/>
        <v>380</v>
      </c>
      <c r="Q28" s="269">
        <v>5.43</v>
      </c>
      <c r="R28" s="269">
        <f t="shared" si="1"/>
        <v>2063.4</v>
      </c>
    </row>
    <row r="29" spans="1:18" ht="79.5" customHeight="1" x14ac:dyDescent="0.25">
      <c r="A29" s="262">
        <v>21</v>
      </c>
      <c r="B29" s="263" t="s">
        <v>2585</v>
      </c>
      <c r="C29" s="262" t="s">
        <v>2584</v>
      </c>
      <c r="D29" s="262" t="s">
        <v>20</v>
      </c>
      <c r="E29" s="262"/>
      <c r="F29" s="262"/>
      <c r="G29" s="262"/>
      <c r="H29" s="262">
        <v>300</v>
      </c>
      <c r="I29" s="262"/>
      <c r="J29" s="264">
        <v>100</v>
      </c>
      <c r="K29" s="265"/>
      <c r="L29" s="266">
        <v>300</v>
      </c>
      <c r="M29" s="267"/>
      <c r="N29" s="262"/>
      <c r="O29" s="262"/>
      <c r="P29" s="268">
        <f t="shared" si="0"/>
        <v>700</v>
      </c>
      <c r="Q29" s="269">
        <v>4.99</v>
      </c>
      <c r="R29" s="269">
        <f t="shared" si="1"/>
        <v>3493</v>
      </c>
    </row>
    <row r="30" spans="1:18" ht="18.75" customHeight="1" x14ac:dyDescent="0.25">
      <c r="A30" s="262">
        <v>22</v>
      </c>
      <c r="B30" s="263" t="s">
        <v>2586</v>
      </c>
      <c r="C30" s="262" t="s">
        <v>1514</v>
      </c>
      <c r="D30" s="262" t="s">
        <v>49</v>
      </c>
      <c r="E30" s="262"/>
      <c r="F30" s="262"/>
      <c r="G30" s="262"/>
      <c r="H30" s="262">
        <v>50</v>
      </c>
      <c r="I30" s="262"/>
      <c r="J30" s="264">
        <v>750</v>
      </c>
      <c r="K30" s="265">
        <v>5</v>
      </c>
      <c r="L30" s="266">
        <v>300</v>
      </c>
      <c r="M30" s="267">
        <v>5</v>
      </c>
      <c r="N30" s="262"/>
      <c r="O30" s="262">
        <v>5</v>
      </c>
      <c r="P30" s="268">
        <f t="shared" si="0"/>
        <v>1115</v>
      </c>
      <c r="Q30" s="269">
        <v>29.9</v>
      </c>
      <c r="R30" s="269">
        <f t="shared" si="1"/>
        <v>33338.5</v>
      </c>
    </row>
    <row r="31" spans="1:18" ht="18.75" customHeight="1" x14ac:dyDescent="0.25">
      <c r="A31" s="262">
        <v>23</v>
      </c>
      <c r="B31" s="263" t="s">
        <v>2587</v>
      </c>
      <c r="C31" s="262" t="s">
        <v>1520</v>
      </c>
      <c r="D31" s="262" t="s">
        <v>20</v>
      </c>
      <c r="E31" s="262"/>
      <c r="F31" s="262"/>
      <c r="G31" s="262"/>
      <c r="H31" s="262"/>
      <c r="I31" s="262"/>
      <c r="J31" s="264">
        <v>2000</v>
      </c>
      <c r="K31" s="265"/>
      <c r="L31" s="266">
        <v>600</v>
      </c>
      <c r="M31" s="267"/>
      <c r="N31" s="262"/>
      <c r="O31" s="262"/>
      <c r="P31" s="268">
        <f t="shared" si="0"/>
        <v>2600</v>
      </c>
      <c r="Q31" s="269">
        <v>1.87</v>
      </c>
      <c r="R31" s="269">
        <f t="shared" si="1"/>
        <v>4862</v>
      </c>
    </row>
    <row r="32" spans="1:18" x14ac:dyDescent="0.25">
      <c r="A32" s="262">
        <v>24</v>
      </c>
      <c r="B32" s="263" t="s">
        <v>2588</v>
      </c>
      <c r="C32" s="262" t="s">
        <v>1515</v>
      </c>
      <c r="D32" s="262" t="s">
        <v>49</v>
      </c>
      <c r="E32" s="262"/>
      <c r="F32" s="262"/>
      <c r="G32" s="262"/>
      <c r="H32" s="262">
        <v>1000</v>
      </c>
      <c r="I32" s="262"/>
      <c r="J32" s="264">
        <v>100</v>
      </c>
      <c r="K32" s="265">
        <v>10</v>
      </c>
      <c r="L32" s="266">
        <v>600</v>
      </c>
      <c r="M32" s="267">
        <v>10</v>
      </c>
      <c r="N32" s="262"/>
      <c r="O32" s="262">
        <v>5</v>
      </c>
      <c r="P32" s="268">
        <f t="shared" si="0"/>
        <v>1725</v>
      </c>
      <c r="Q32" s="269">
        <v>39.9</v>
      </c>
      <c r="R32" s="269">
        <f t="shared" si="1"/>
        <v>68827.5</v>
      </c>
    </row>
    <row r="33" spans="1:18" ht="135.75" customHeight="1" x14ac:dyDescent="0.25">
      <c r="A33" s="262">
        <v>25</v>
      </c>
      <c r="B33" s="263" t="s">
        <v>2589</v>
      </c>
      <c r="C33" s="262" t="s">
        <v>2606</v>
      </c>
      <c r="D33" s="262" t="s">
        <v>63</v>
      </c>
      <c r="E33" s="262">
        <v>50</v>
      </c>
      <c r="F33" s="262">
        <v>50</v>
      </c>
      <c r="G33" s="262">
        <v>5</v>
      </c>
      <c r="H33" s="262">
        <v>240</v>
      </c>
      <c r="I33" s="262"/>
      <c r="J33" s="264">
        <v>75</v>
      </c>
      <c r="K33" s="265">
        <v>10</v>
      </c>
      <c r="L33" s="266">
        <v>5000</v>
      </c>
      <c r="M33" s="267">
        <v>20</v>
      </c>
      <c r="N33" s="262">
        <v>20</v>
      </c>
      <c r="O33" s="262">
        <v>5</v>
      </c>
      <c r="P33" s="268">
        <f t="shared" si="0"/>
        <v>5425</v>
      </c>
      <c r="Q33" s="269">
        <v>1.1499999999999999</v>
      </c>
      <c r="R33" s="269">
        <f t="shared" si="1"/>
        <v>6238.7499999999991</v>
      </c>
    </row>
    <row r="34" spans="1:18" ht="150" customHeight="1" x14ac:dyDescent="0.25">
      <c r="A34" s="262">
        <v>26</v>
      </c>
      <c r="B34" s="263" t="s">
        <v>2590</v>
      </c>
      <c r="C34" s="262" t="s">
        <v>2607</v>
      </c>
      <c r="D34" s="262" t="s">
        <v>32</v>
      </c>
      <c r="E34" s="262"/>
      <c r="F34" s="262"/>
      <c r="G34" s="262"/>
      <c r="H34" s="262">
        <v>600</v>
      </c>
      <c r="I34" s="262"/>
      <c r="J34" s="264">
        <v>75</v>
      </c>
      <c r="K34" s="265">
        <v>5</v>
      </c>
      <c r="L34" s="266">
        <v>5000</v>
      </c>
      <c r="M34" s="267">
        <v>20</v>
      </c>
      <c r="N34" s="262">
        <v>50</v>
      </c>
      <c r="O34" s="262"/>
      <c r="P34" s="268">
        <f t="shared" si="0"/>
        <v>5750</v>
      </c>
      <c r="Q34" s="269">
        <v>2.99</v>
      </c>
      <c r="R34" s="269">
        <f t="shared" si="1"/>
        <v>17192.5</v>
      </c>
    </row>
    <row r="35" spans="1:18" ht="153.75" customHeight="1" x14ac:dyDescent="0.25">
      <c r="A35" s="262">
        <v>27</v>
      </c>
      <c r="B35" s="263" t="s">
        <v>2592</v>
      </c>
      <c r="C35" s="262" t="s">
        <v>2591</v>
      </c>
      <c r="D35" s="262" t="s">
        <v>32</v>
      </c>
      <c r="E35" s="262">
        <v>10</v>
      </c>
      <c r="F35" s="262">
        <v>10</v>
      </c>
      <c r="G35" s="262"/>
      <c r="H35" s="262">
        <v>1200</v>
      </c>
      <c r="I35" s="262"/>
      <c r="J35" s="264">
        <v>75</v>
      </c>
      <c r="K35" s="265">
        <v>5</v>
      </c>
      <c r="L35" s="266">
        <v>1000</v>
      </c>
      <c r="M35" s="267">
        <v>5</v>
      </c>
      <c r="N35" s="262">
        <v>50</v>
      </c>
      <c r="O35" s="262">
        <v>10</v>
      </c>
      <c r="P35" s="268">
        <f t="shared" si="0"/>
        <v>2355</v>
      </c>
      <c r="Q35" s="269">
        <v>3</v>
      </c>
      <c r="R35" s="269">
        <f t="shared" si="1"/>
        <v>7065</v>
      </c>
    </row>
    <row r="36" spans="1:18" ht="31.5" customHeight="1" x14ac:dyDescent="0.25">
      <c r="A36" s="262">
        <v>28</v>
      </c>
      <c r="B36" s="263" t="s">
        <v>2594</v>
      </c>
      <c r="C36" s="262" t="s">
        <v>2593</v>
      </c>
      <c r="D36" s="262" t="s">
        <v>32</v>
      </c>
      <c r="E36" s="262">
        <v>100</v>
      </c>
      <c r="F36" s="262">
        <v>100</v>
      </c>
      <c r="G36" s="262"/>
      <c r="H36" s="262">
        <v>1200</v>
      </c>
      <c r="I36" s="262"/>
      <c r="J36" s="264">
        <v>125</v>
      </c>
      <c r="K36" s="265">
        <v>10</v>
      </c>
      <c r="L36" s="266">
        <v>5000</v>
      </c>
      <c r="M36" s="267">
        <v>1</v>
      </c>
      <c r="N36" s="262">
        <v>50</v>
      </c>
      <c r="O36" s="262">
        <v>20</v>
      </c>
      <c r="P36" s="268">
        <f t="shared" si="0"/>
        <v>6506</v>
      </c>
      <c r="Q36" s="269">
        <v>0.99</v>
      </c>
      <c r="R36" s="269">
        <f t="shared" si="1"/>
        <v>6440.94</v>
      </c>
    </row>
    <row r="37" spans="1:18" ht="27" customHeight="1" x14ac:dyDescent="0.25">
      <c r="A37" s="262">
        <v>29</v>
      </c>
      <c r="B37" s="263" t="s">
        <v>2595</v>
      </c>
      <c r="C37" s="262" t="s">
        <v>1519</v>
      </c>
      <c r="D37" s="262" t="s">
        <v>32</v>
      </c>
      <c r="E37" s="262"/>
      <c r="F37" s="262"/>
      <c r="G37" s="262"/>
      <c r="H37" s="262"/>
      <c r="I37" s="262"/>
      <c r="J37" s="264">
        <v>50</v>
      </c>
      <c r="K37" s="265">
        <v>10</v>
      </c>
      <c r="L37" s="266">
        <v>2000</v>
      </c>
      <c r="M37" s="267"/>
      <c r="N37" s="262">
        <v>1000</v>
      </c>
      <c r="O37" s="262"/>
      <c r="P37" s="268">
        <f t="shared" si="0"/>
        <v>3060</v>
      </c>
      <c r="Q37" s="269">
        <v>1.1499999999999999</v>
      </c>
      <c r="R37" s="269">
        <f t="shared" si="1"/>
        <v>3518.9999999999995</v>
      </c>
    </row>
    <row r="38" spans="1:18" ht="20.25" customHeight="1" x14ac:dyDescent="0.25">
      <c r="A38" s="262">
        <v>30</v>
      </c>
      <c r="B38" s="263" t="s">
        <v>2596</v>
      </c>
      <c r="C38" s="262" t="s">
        <v>1516</v>
      </c>
      <c r="D38" s="262" t="s">
        <v>20</v>
      </c>
      <c r="E38" s="262"/>
      <c r="F38" s="262"/>
      <c r="G38" s="262"/>
      <c r="H38" s="262">
        <v>100</v>
      </c>
      <c r="I38" s="262"/>
      <c r="J38" s="264">
        <v>50</v>
      </c>
      <c r="K38" s="265"/>
      <c r="L38" s="266">
        <v>2400</v>
      </c>
      <c r="M38" s="267"/>
      <c r="N38" s="262"/>
      <c r="O38" s="262"/>
      <c r="P38" s="268">
        <f t="shared" si="0"/>
        <v>2550</v>
      </c>
      <c r="Q38" s="269">
        <v>2.5</v>
      </c>
      <c r="R38" s="269">
        <f t="shared" si="1"/>
        <v>6375</v>
      </c>
    </row>
    <row r="39" spans="1:18" ht="26.25" x14ac:dyDescent="0.25">
      <c r="A39" s="262">
        <v>31</v>
      </c>
      <c r="B39" s="263" t="s">
        <v>2597</v>
      </c>
      <c r="C39" s="262" t="s">
        <v>2608</v>
      </c>
      <c r="D39" s="262" t="s">
        <v>20</v>
      </c>
      <c r="E39" s="262"/>
      <c r="F39" s="262"/>
      <c r="G39" s="262"/>
      <c r="H39" s="262">
        <v>2000</v>
      </c>
      <c r="I39" s="262"/>
      <c r="J39" s="264">
        <v>250</v>
      </c>
      <c r="K39" s="265">
        <v>20</v>
      </c>
      <c r="L39" s="266">
        <v>2400</v>
      </c>
      <c r="M39" s="267">
        <v>50</v>
      </c>
      <c r="N39" s="262"/>
      <c r="O39" s="262">
        <v>3</v>
      </c>
      <c r="P39" s="268">
        <f t="shared" si="0"/>
        <v>4723</v>
      </c>
      <c r="Q39" s="269">
        <v>0.69</v>
      </c>
      <c r="R39" s="269">
        <f t="shared" si="1"/>
        <v>3258.87</v>
      </c>
    </row>
    <row r="40" spans="1:18" ht="166.5" x14ac:dyDescent="0.25">
      <c r="A40" s="262">
        <v>32</v>
      </c>
      <c r="B40" s="263" t="s">
        <v>2599</v>
      </c>
      <c r="C40" s="262" t="s">
        <v>2598</v>
      </c>
      <c r="D40" s="262" t="s">
        <v>32</v>
      </c>
      <c r="E40" s="262"/>
      <c r="F40" s="262"/>
      <c r="G40" s="262"/>
      <c r="H40" s="262">
        <v>600</v>
      </c>
      <c r="I40" s="262"/>
      <c r="J40" s="264">
        <v>200</v>
      </c>
      <c r="K40" s="265">
        <v>50</v>
      </c>
      <c r="L40" s="266">
        <v>2400</v>
      </c>
      <c r="M40" s="267">
        <v>150</v>
      </c>
      <c r="N40" s="262">
        <v>500</v>
      </c>
      <c r="O40" s="262">
        <v>30</v>
      </c>
      <c r="P40" s="268">
        <f t="shared" si="0"/>
        <v>3930</v>
      </c>
      <c r="Q40" s="269">
        <v>1.1499999999999999</v>
      </c>
      <c r="R40" s="269">
        <f t="shared" si="1"/>
        <v>4519.5</v>
      </c>
    </row>
    <row r="41" spans="1:18" ht="21" customHeight="1" x14ac:dyDescent="0.25">
      <c r="A41" s="262">
        <v>33</v>
      </c>
      <c r="B41" s="263" t="s">
        <v>2600</v>
      </c>
      <c r="C41" s="262" t="s">
        <v>1521</v>
      </c>
      <c r="D41" s="262" t="s">
        <v>32</v>
      </c>
      <c r="E41" s="262"/>
      <c r="F41" s="262"/>
      <c r="G41" s="262"/>
      <c r="H41" s="262">
        <v>100</v>
      </c>
      <c r="I41" s="262"/>
      <c r="J41" s="264">
        <v>100</v>
      </c>
      <c r="K41" s="265"/>
      <c r="L41" s="266">
        <v>300</v>
      </c>
      <c r="M41" s="267"/>
      <c r="N41" s="262"/>
      <c r="O41" s="262">
        <v>10</v>
      </c>
      <c r="P41" s="268">
        <f t="shared" si="0"/>
        <v>510</v>
      </c>
      <c r="Q41" s="269">
        <v>1.69</v>
      </c>
      <c r="R41" s="269">
        <f t="shared" si="1"/>
        <v>861.9</v>
      </c>
    </row>
    <row r="42" spans="1:18" ht="39" x14ac:dyDescent="0.25">
      <c r="A42" s="262">
        <v>34</v>
      </c>
      <c r="B42" s="263" t="s">
        <v>2601</v>
      </c>
      <c r="C42" s="262" t="s">
        <v>2609</v>
      </c>
      <c r="D42" s="262" t="s">
        <v>20</v>
      </c>
      <c r="E42" s="262"/>
      <c r="F42" s="262"/>
      <c r="G42" s="262"/>
      <c r="H42" s="262">
        <v>2000</v>
      </c>
      <c r="I42" s="262"/>
      <c r="J42" s="264">
        <v>100</v>
      </c>
      <c r="K42" s="265"/>
      <c r="L42" s="266">
        <v>4000</v>
      </c>
      <c r="M42" s="267"/>
      <c r="N42" s="262"/>
      <c r="O42" s="262"/>
      <c r="P42" s="268">
        <f t="shared" si="0"/>
        <v>6100</v>
      </c>
      <c r="Q42" s="269">
        <v>1.55</v>
      </c>
      <c r="R42" s="269">
        <f t="shared" si="1"/>
        <v>9455</v>
      </c>
    </row>
    <row r="43" spans="1:18" ht="65.25" customHeight="1" x14ac:dyDescent="0.25">
      <c r="A43" s="262">
        <v>35</v>
      </c>
      <c r="B43" s="263" t="s">
        <v>2602</v>
      </c>
      <c r="C43" s="262" t="s">
        <v>1527</v>
      </c>
      <c r="D43" s="262" t="s">
        <v>32</v>
      </c>
      <c r="E43" s="262"/>
      <c r="F43" s="262"/>
      <c r="G43" s="262"/>
      <c r="H43" s="262">
        <v>600</v>
      </c>
      <c r="I43" s="262"/>
      <c r="J43" s="264">
        <v>100</v>
      </c>
      <c r="K43" s="265"/>
      <c r="L43" s="266">
        <v>150</v>
      </c>
      <c r="M43" s="267">
        <v>10</v>
      </c>
      <c r="N43" s="262"/>
      <c r="O43" s="262">
        <v>2</v>
      </c>
      <c r="P43" s="268">
        <f t="shared" si="0"/>
        <v>862</v>
      </c>
      <c r="Q43" s="269">
        <v>16</v>
      </c>
      <c r="R43" s="269">
        <f t="shared" si="1"/>
        <v>13792</v>
      </c>
    </row>
    <row r="44" spans="1:18" ht="64.5" x14ac:dyDescent="0.25">
      <c r="A44" s="262">
        <v>36</v>
      </c>
      <c r="B44" s="263" t="s">
        <v>2603</v>
      </c>
      <c r="C44" s="262" t="s">
        <v>1528</v>
      </c>
      <c r="D44" s="262" t="s">
        <v>32</v>
      </c>
      <c r="E44" s="262"/>
      <c r="F44" s="262"/>
      <c r="G44" s="262"/>
      <c r="H44" s="262">
        <v>100</v>
      </c>
      <c r="I44" s="262"/>
      <c r="J44" s="264">
        <v>0</v>
      </c>
      <c r="K44" s="265"/>
      <c r="L44" s="266">
        <v>350</v>
      </c>
      <c r="M44" s="267">
        <v>200</v>
      </c>
      <c r="N44" s="262"/>
      <c r="O44" s="262"/>
      <c r="P44" s="268">
        <f t="shared" si="0"/>
        <v>650</v>
      </c>
      <c r="Q44" s="269">
        <v>2.78</v>
      </c>
      <c r="R44" s="269">
        <f t="shared" si="1"/>
        <v>1806.9999999999998</v>
      </c>
    </row>
    <row r="45" spans="1:18" ht="26.25" x14ac:dyDescent="0.25">
      <c r="A45" s="262">
        <v>37</v>
      </c>
      <c r="B45" s="263" t="s">
        <v>2610</v>
      </c>
      <c r="C45" s="262" t="s">
        <v>1517</v>
      </c>
      <c r="D45" s="262" t="s">
        <v>32</v>
      </c>
      <c r="E45" s="262"/>
      <c r="F45" s="262"/>
      <c r="G45" s="262"/>
      <c r="H45" s="262">
        <v>100</v>
      </c>
      <c r="I45" s="262"/>
      <c r="J45" s="264">
        <v>200</v>
      </c>
      <c r="K45" s="265"/>
      <c r="L45" s="266">
        <v>350</v>
      </c>
      <c r="M45" s="267">
        <v>10</v>
      </c>
      <c r="N45" s="262"/>
      <c r="O45" s="262"/>
      <c r="P45" s="268">
        <f t="shared" si="0"/>
        <v>660</v>
      </c>
      <c r="Q45" s="269">
        <v>26.75</v>
      </c>
      <c r="R45" s="269">
        <f t="shared" si="1"/>
        <v>17655</v>
      </c>
    </row>
    <row r="46" spans="1:18" ht="51.75" x14ac:dyDescent="0.25">
      <c r="A46" s="262">
        <v>38</v>
      </c>
      <c r="B46" s="263" t="s">
        <v>2604</v>
      </c>
      <c r="C46" s="262" t="s">
        <v>2611</v>
      </c>
      <c r="D46" s="262" t="s">
        <v>20</v>
      </c>
      <c r="E46" s="262"/>
      <c r="F46" s="262"/>
      <c r="G46" s="262"/>
      <c r="H46" s="262">
        <v>240</v>
      </c>
      <c r="I46" s="262"/>
      <c r="J46" s="264">
        <v>500</v>
      </c>
      <c r="K46" s="265">
        <v>1</v>
      </c>
      <c r="L46" s="266">
        <v>1000</v>
      </c>
      <c r="M46" s="267">
        <v>5</v>
      </c>
      <c r="N46" s="262"/>
      <c r="O46" s="262"/>
      <c r="P46" s="268">
        <f t="shared" si="0"/>
        <v>1746</v>
      </c>
      <c r="Q46" s="269">
        <v>5</v>
      </c>
      <c r="R46" s="269">
        <f t="shared" si="1"/>
        <v>8730</v>
      </c>
    </row>
    <row r="47" spans="1:18" x14ac:dyDescent="0.25">
      <c r="A47" s="808" t="s">
        <v>2885</v>
      </c>
      <c r="B47" s="808"/>
      <c r="C47" s="808"/>
      <c r="D47" s="808"/>
      <c r="E47" s="555"/>
      <c r="F47" s="555"/>
      <c r="G47" s="555"/>
      <c r="H47" s="555"/>
      <c r="I47" s="555"/>
      <c r="J47" s="555"/>
      <c r="K47" s="555"/>
      <c r="L47" s="555"/>
      <c r="M47" s="555"/>
      <c r="N47" s="555"/>
      <c r="O47" s="555"/>
      <c r="P47" s="555"/>
      <c r="Q47" s="556"/>
      <c r="R47" s="557">
        <f>SUM(R9:R46)</f>
        <v>630327.5</v>
      </c>
    </row>
    <row r="48" spans="1:18" x14ac:dyDescent="0.25">
      <c r="K48" s="188"/>
      <c r="L48" s="188"/>
      <c r="M48" s="188"/>
      <c r="N48" s="188"/>
      <c r="O48" s="188"/>
    </row>
  </sheetData>
  <sortState ref="A9:G47">
    <sortCondition ref="C9"/>
  </sortState>
  <mergeCells count="5">
    <mergeCell ref="A7:R7"/>
    <mergeCell ref="A3:R3"/>
    <mergeCell ref="A4:R4"/>
    <mergeCell ref="A5:R5"/>
    <mergeCell ref="A47:D47"/>
  </mergeCells>
  <pageMargins left="0.51181102362204722" right="0.51181102362204722" top="0.19685039370078741" bottom="0.19685039370078741" header="0.31496062992125984" footer="0.31496062992125984"/>
  <pageSetup paperSize="9" scale="9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84</vt:i4>
      </vt:variant>
    </vt:vector>
  </HeadingPairs>
  <TitlesOfParts>
    <vt:vector size="84" baseType="lpstr">
      <vt:lpstr>AR CONDICIONADO</vt:lpstr>
      <vt:lpstr>CARNES E EMBUTIDOS</vt:lpstr>
      <vt:lpstr>CBUQ</vt:lpstr>
      <vt:lpstr>Emulsão</vt:lpstr>
      <vt:lpstr>CESTA BASICA</vt:lpstr>
      <vt:lpstr>COFFE BREAK</vt:lpstr>
      <vt:lpstr>COMPUTADORES E NOTEBOOK</vt:lpstr>
      <vt:lpstr>DEDETIZAÇÃO</vt:lpstr>
      <vt:lpstr>DESCARTAVEIS E OUTROS</vt:lpstr>
      <vt:lpstr>ELETRODOMESTICO</vt:lpstr>
      <vt:lpstr>EPI´S</vt:lpstr>
      <vt:lpstr>FORMULAS LACTEAS</vt:lpstr>
      <vt:lpstr>FRALDAS</vt:lpstr>
      <vt:lpstr>GAS DE COZINHA</vt:lpstr>
      <vt:lpstr>GENEROS ALIMENTICIOS</vt:lpstr>
      <vt:lpstr>HORTFRUT</vt:lpstr>
      <vt:lpstr>HOSPEDAGEM SIDROLANDIA</vt:lpstr>
      <vt:lpstr>Mat. Med. Hosp. Instrumental</vt:lpstr>
      <vt:lpstr>Mat. Med,Hosp. Sonda e Cateter</vt:lpstr>
      <vt:lpstr>Mat. Med.Hosp. Urgência e Emerg</vt:lpstr>
      <vt:lpstr>Mat Med. Hosp. Curat. Ortoped.</vt:lpstr>
      <vt:lpstr>Prod.Parenterais e Medic.</vt:lpstr>
      <vt:lpstr>Insumos e Mat. Laborat.</vt:lpstr>
      <vt:lpstr>kit bebe</vt:lpstr>
      <vt:lpstr>ESTRUTURA PARA EVENTOS</vt:lpstr>
      <vt:lpstr>Locação de Banheiro</vt:lpstr>
      <vt:lpstr>locação de cadeiras e mesas</vt:lpstr>
      <vt:lpstr>MADEIRAS</vt:lpstr>
      <vt:lpstr>Manilhas</vt:lpstr>
      <vt:lpstr>MANUTENÇÃO DE AR CONDICIONADO</vt:lpstr>
      <vt:lpstr> Mat.Esportivo Eventos</vt:lpstr>
      <vt:lpstr>Mat. Médico Hosp. Uso Geral</vt:lpstr>
      <vt:lpstr>Mat. Med. Hosp. Seringas_Perfur</vt:lpstr>
      <vt:lpstr>Mat.Med.Hosp. Higiene e Esteril</vt:lpstr>
      <vt:lpstr>EPI Saúde</vt:lpstr>
      <vt:lpstr>Material de Construção e Ferram</vt:lpstr>
      <vt:lpstr>Material de Infromatica</vt:lpstr>
      <vt:lpstr>mat. pintura</vt:lpstr>
      <vt:lpstr>MAT ELETRICO</vt:lpstr>
      <vt:lpstr>Mat. esportivo(bolas)</vt:lpstr>
      <vt:lpstr>MAt. Hidraulico</vt:lpstr>
      <vt:lpstr> MAT. ODONTO I</vt:lpstr>
      <vt:lpstr>MAT ODONTO II INSTR. PROTESE</vt:lpstr>
      <vt:lpstr>MAT ODONT III</vt:lpstr>
      <vt:lpstr>MAT ODONT II</vt:lpstr>
      <vt:lpstr>MAT. EXPEDIENTE</vt:lpstr>
      <vt:lpstr>MAT. DIDÁTICO E EXPEDIENTE</vt:lpstr>
      <vt:lpstr>EQUIP. ODONTO</vt:lpstr>
      <vt:lpstr>MAT. DIDATICO E EXPEDIENTE</vt:lpstr>
      <vt:lpstr>MAT. HIGIENE E OUTROS</vt:lpstr>
      <vt:lpstr>MEDICAMENTOS</vt:lpstr>
      <vt:lpstr>Medicamentos Judiciais</vt:lpstr>
      <vt:lpstr>MERENDA ESCOLAR</vt:lpstr>
      <vt:lpstr>OCULOS</vt:lpstr>
      <vt:lpstr>OXIGENIO</vt:lpstr>
      <vt:lpstr>PANETONES</vt:lpstr>
      <vt:lpstr>PASSAGENS E HOSPEDAGEM</vt:lpstr>
      <vt:lpstr>PNEUS E CAMARAS</vt:lpstr>
      <vt:lpstr>SEGURANÇA</vt:lpstr>
      <vt:lpstr>SELF SERVICE E MARMITEX</vt:lpstr>
      <vt:lpstr>SERVIÇOS GRAFICOS</vt:lpstr>
      <vt:lpstr>TINTAS VIARIA</vt:lpstr>
      <vt:lpstr>TROFEUS E MEDALHAS</vt:lpstr>
      <vt:lpstr>UNIFORMES E OUTROS ESPORTIVOS</vt:lpstr>
      <vt:lpstr>UTENSILIOS DE COZINHA</vt:lpstr>
      <vt:lpstr>Kit Natalino</vt:lpstr>
      <vt:lpstr>Semente, Adubo e Ureia</vt:lpstr>
      <vt:lpstr>Mat. Limpeza UPA</vt:lpstr>
      <vt:lpstr>Mat. Médico Hosp, Sondas, EPI, </vt:lpstr>
      <vt:lpstr>Serv. Chaveiro</vt:lpstr>
      <vt:lpstr>Lavagem Veículos</vt:lpstr>
      <vt:lpstr>Camisetas</vt:lpstr>
      <vt:lpstr>Calhas e Rufos</vt:lpstr>
      <vt:lpstr>Forros</vt:lpstr>
      <vt:lpstr>gás a granel</vt:lpstr>
      <vt:lpstr>Vidros</vt:lpstr>
      <vt:lpstr>Brinq. Infláveis e outros</vt:lpstr>
      <vt:lpstr>Cobertores</vt:lpstr>
      <vt:lpstr>Extintores e outros</vt:lpstr>
      <vt:lpstr>Mat. Laboratório</vt:lpstr>
      <vt:lpstr>Mat. Educ. Esp. e Ludico</vt:lpstr>
      <vt:lpstr>Mat. p_Artesanato</vt:lpstr>
      <vt:lpstr>Cama. Mesa e Banho</vt:lpstr>
      <vt:lpstr>Saco Lixo Coleta Seletiva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User</cp:lastModifiedBy>
  <cp:lastPrinted>2023-12-04T13:42:16Z</cp:lastPrinted>
  <dcterms:created xsi:type="dcterms:W3CDTF">2022-10-31T18:15:35Z</dcterms:created>
  <dcterms:modified xsi:type="dcterms:W3CDTF">2024-02-01T15:24:22Z</dcterms:modified>
</cp:coreProperties>
</file>